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725"/>
  <workbookPr date1904="1" showInkAnnotation="0" autoCompressPictures="0"/>
  <bookViews>
    <workbookView xWindow="60" yWindow="0" windowWidth="23700" windowHeight="14380"/>
  </bookViews>
  <sheets>
    <sheet name="Act 15.7.3" sheetId="1" r:id="rId1"/>
    <sheet name="Act 15.7.4" sheetId="3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5" i="3" l="1"/>
  <c r="D16" i="3"/>
  <c r="C16" i="3"/>
  <c r="E16" i="3"/>
  <c r="D17" i="3"/>
  <c r="C17" i="3"/>
  <c r="E17" i="3"/>
  <c r="D18" i="3"/>
  <c r="C18" i="3"/>
  <c r="E18" i="3"/>
  <c r="D19" i="3"/>
  <c r="C19" i="3"/>
  <c r="E19" i="3"/>
  <c r="D20" i="3"/>
  <c r="C20" i="3"/>
  <c r="E20" i="3"/>
  <c r="D21" i="3"/>
  <c r="C21" i="3"/>
  <c r="E21" i="3"/>
  <c r="D22" i="3"/>
  <c r="C22" i="3"/>
  <c r="E22" i="3"/>
  <c r="D23" i="3"/>
  <c r="C23" i="3"/>
  <c r="E23" i="3"/>
  <c r="D24" i="3"/>
  <c r="C24" i="3"/>
  <c r="E24" i="3"/>
  <c r="D25" i="3"/>
  <c r="C25" i="3"/>
  <c r="E25" i="3"/>
  <c r="D26" i="3"/>
  <c r="C26" i="3"/>
  <c r="E26" i="3"/>
  <c r="D27" i="3"/>
  <c r="C27" i="3"/>
  <c r="E27" i="3"/>
  <c r="D28" i="3"/>
  <c r="C28" i="3"/>
  <c r="E28" i="3"/>
  <c r="D29" i="3"/>
  <c r="C29" i="3"/>
  <c r="E29" i="3"/>
  <c r="D30" i="3"/>
  <c r="C30" i="3"/>
  <c r="E30" i="3"/>
  <c r="D31" i="3"/>
  <c r="C31" i="3"/>
  <c r="E31" i="3"/>
  <c r="D32" i="3"/>
  <c r="C32" i="3"/>
  <c r="E32" i="3"/>
  <c r="D33" i="3"/>
  <c r="C33" i="3"/>
  <c r="E33" i="3"/>
  <c r="D34" i="3"/>
  <c r="C34" i="3"/>
  <c r="E34" i="3"/>
  <c r="D35" i="3"/>
  <c r="C35" i="3"/>
  <c r="E35" i="3"/>
  <c r="D36" i="3"/>
  <c r="C36" i="3"/>
  <c r="E36" i="3"/>
  <c r="D37" i="3"/>
  <c r="C37" i="3"/>
  <c r="E37" i="3"/>
  <c r="D38" i="3"/>
  <c r="C38" i="3"/>
  <c r="E38" i="3"/>
  <c r="D39" i="3"/>
  <c r="C39" i="3"/>
  <c r="E39" i="3"/>
  <c r="D40" i="3"/>
  <c r="C40" i="3"/>
  <c r="E40" i="3"/>
  <c r="D41" i="3"/>
  <c r="C41" i="3"/>
  <c r="E41" i="3"/>
  <c r="D42" i="3"/>
  <c r="C42" i="3"/>
  <c r="E42" i="3"/>
  <c r="D43" i="3"/>
  <c r="C43" i="3"/>
  <c r="E43" i="3"/>
  <c r="D44" i="3"/>
  <c r="C44" i="3"/>
  <c r="E44" i="3"/>
  <c r="D45" i="3"/>
  <c r="C45" i="3"/>
  <c r="E45" i="3"/>
  <c r="D46" i="3"/>
  <c r="C46" i="3"/>
  <c r="E46" i="3"/>
  <c r="D47" i="3"/>
  <c r="C47" i="3"/>
  <c r="E47" i="3"/>
  <c r="D48" i="3"/>
  <c r="C48" i="3"/>
  <c r="E48" i="3"/>
  <c r="D49" i="3"/>
  <c r="C49" i="3"/>
  <c r="E49" i="3"/>
  <c r="D50" i="3"/>
  <c r="C50" i="3"/>
  <c r="E50" i="3"/>
  <c r="D51" i="3"/>
  <c r="C51" i="3"/>
  <c r="E51" i="3"/>
  <c r="D52" i="3"/>
  <c r="C52" i="3"/>
  <c r="E52" i="3"/>
  <c r="D53" i="3"/>
  <c r="C53" i="3"/>
  <c r="E53" i="3"/>
  <c r="D54" i="3"/>
  <c r="C54" i="3"/>
  <c r="E54" i="3"/>
  <c r="D55" i="3"/>
  <c r="C55" i="3"/>
  <c r="E55" i="3"/>
  <c r="D56" i="3"/>
  <c r="C56" i="3"/>
  <c r="E56" i="3"/>
  <c r="D57" i="3"/>
  <c r="C57" i="3"/>
  <c r="E57" i="3"/>
  <c r="D58" i="3"/>
  <c r="C58" i="3"/>
  <c r="E58" i="3"/>
  <c r="D59" i="3"/>
  <c r="C59" i="3"/>
  <c r="E59" i="3"/>
  <c r="D60" i="3"/>
  <c r="C60" i="3"/>
  <c r="E60" i="3"/>
  <c r="D61" i="3"/>
  <c r="C61" i="3"/>
  <c r="E61" i="3"/>
  <c r="D62" i="3"/>
  <c r="C62" i="3"/>
  <c r="E62" i="3"/>
  <c r="D63" i="3"/>
  <c r="C63" i="3"/>
  <c r="E63" i="3"/>
  <c r="D64" i="3"/>
  <c r="C64" i="3"/>
  <c r="E64" i="3"/>
  <c r="D65" i="3"/>
  <c r="C65" i="3"/>
  <c r="E65" i="3"/>
  <c r="D66" i="3"/>
  <c r="C66" i="3"/>
  <c r="E66" i="3"/>
  <c r="D67" i="3"/>
  <c r="C67" i="3"/>
  <c r="E67" i="3"/>
  <c r="D68" i="3"/>
  <c r="C68" i="3"/>
  <c r="E68" i="3"/>
  <c r="D69" i="3"/>
  <c r="C69" i="3"/>
  <c r="E69" i="3"/>
  <c r="D70" i="3"/>
  <c r="C70" i="3"/>
  <c r="E70" i="3"/>
  <c r="D71" i="3"/>
  <c r="C71" i="3"/>
  <c r="E71" i="3"/>
  <c r="D72" i="3"/>
  <c r="C72" i="3"/>
  <c r="E72" i="3"/>
  <c r="D73" i="3"/>
  <c r="C73" i="3"/>
  <c r="E73" i="3"/>
  <c r="D74" i="3"/>
  <c r="C74" i="3"/>
  <c r="E74" i="3"/>
  <c r="D75" i="3"/>
  <c r="C75" i="3"/>
  <c r="E75" i="3"/>
  <c r="D76" i="3"/>
  <c r="C76" i="3"/>
  <c r="E76" i="3"/>
  <c r="D77" i="3"/>
  <c r="C77" i="3"/>
  <c r="E77" i="3"/>
  <c r="D78" i="3"/>
  <c r="C78" i="3"/>
  <c r="E78" i="3"/>
  <c r="D79" i="3"/>
  <c r="C79" i="3"/>
  <c r="E79" i="3"/>
  <c r="D80" i="3"/>
  <c r="C80" i="3"/>
  <c r="E80" i="3"/>
  <c r="D81" i="3"/>
  <c r="C81" i="3"/>
  <c r="E81" i="3"/>
  <c r="D82" i="3"/>
  <c r="C82" i="3"/>
  <c r="E82" i="3"/>
  <c r="D83" i="3"/>
  <c r="C83" i="3"/>
  <c r="E83" i="3"/>
  <c r="D84" i="3"/>
  <c r="C84" i="3"/>
  <c r="E84" i="3"/>
  <c r="D85" i="3"/>
  <c r="C85" i="3"/>
  <c r="E85" i="3"/>
  <c r="D86" i="3"/>
  <c r="C86" i="3"/>
  <c r="E86" i="3"/>
  <c r="D87" i="3"/>
  <c r="C87" i="3"/>
  <c r="E87" i="3"/>
  <c r="D88" i="3"/>
  <c r="C88" i="3"/>
  <c r="E88" i="3"/>
  <c r="D89" i="3"/>
  <c r="C89" i="3"/>
  <c r="E89" i="3"/>
  <c r="D90" i="3"/>
  <c r="C90" i="3"/>
  <c r="E90" i="3"/>
  <c r="D91" i="3"/>
  <c r="C91" i="3"/>
  <c r="E91" i="3"/>
  <c r="D92" i="3"/>
  <c r="C92" i="3"/>
  <c r="E92" i="3"/>
  <c r="D93" i="3"/>
  <c r="C93" i="3"/>
  <c r="E93" i="3"/>
  <c r="D94" i="3"/>
  <c r="C94" i="3"/>
  <c r="E94" i="3"/>
  <c r="D95" i="3"/>
  <c r="C95" i="3"/>
  <c r="E95" i="3"/>
  <c r="D96" i="3"/>
  <c r="C96" i="3"/>
  <c r="E96" i="3"/>
  <c r="D97" i="3"/>
  <c r="C97" i="3"/>
  <c r="E97" i="3"/>
  <c r="D98" i="3"/>
  <c r="C98" i="3"/>
  <c r="E98" i="3"/>
  <c r="D99" i="3"/>
  <c r="C99" i="3"/>
  <c r="E99" i="3"/>
  <c r="D100" i="3"/>
  <c r="C100" i="3"/>
  <c r="E100" i="3"/>
  <c r="D101" i="3"/>
  <c r="C101" i="3"/>
  <c r="E101" i="3"/>
  <c r="D102" i="3"/>
  <c r="C102" i="3"/>
  <c r="E102" i="3"/>
  <c r="D103" i="3"/>
  <c r="C103" i="3"/>
  <c r="E103" i="3"/>
  <c r="D104" i="3"/>
  <c r="C104" i="3"/>
  <c r="E104" i="3"/>
  <c r="D105" i="3"/>
  <c r="C105" i="3"/>
  <c r="E105" i="3"/>
  <c r="D106" i="3"/>
  <c r="C106" i="3"/>
  <c r="E106" i="3"/>
  <c r="D107" i="3"/>
  <c r="C107" i="3"/>
  <c r="E107" i="3"/>
  <c r="D108" i="3"/>
  <c r="C108" i="3"/>
  <c r="E108" i="3"/>
  <c r="D109" i="3"/>
  <c r="C109" i="3"/>
  <c r="E109" i="3"/>
  <c r="D110" i="3"/>
  <c r="C110" i="3"/>
  <c r="E110" i="3"/>
  <c r="D111" i="3"/>
  <c r="C111" i="3"/>
  <c r="E111" i="3"/>
  <c r="D112" i="3"/>
  <c r="C112" i="3"/>
  <c r="E112" i="3"/>
  <c r="D113" i="3"/>
  <c r="C113" i="3"/>
  <c r="E113" i="3"/>
  <c r="D114" i="3"/>
  <c r="C114" i="3"/>
  <c r="E114" i="3"/>
  <c r="D115" i="3"/>
  <c r="C115" i="3"/>
  <c r="E115" i="3"/>
  <c r="D116" i="3"/>
  <c r="C116" i="3"/>
  <c r="E116" i="3"/>
  <c r="D117" i="3"/>
  <c r="C117" i="3"/>
  <c r="E117" i="3"/>
  <c r="D118" i="3"/>
  <c r="C118" i="3"/>
  <c r="E118" i="3"/>
  <c r="D119" i="3"/>
  <c r="C119" i="3"/>
  <c r="E119" i="3"/>
  <c r="D120" i="3"/>
  <c r="C120" i="3"/>
  <c r="E120" i="3"/>
  <c r="D121" i="3"/>
  <c r="C121" i="3"/>
  <c r="E121" i="3"/>
  <c r="D122" i="3"/>
  <c r="C122" i="3"/>
  <c r="E122" i="3"/>
  <c r="D123" i="3"/>
  <c r="C123" i="3"/>
  <c r="E123" i="3"/>
  <c r="D124" i="3"/>
  <c r="C124" i="3"/>
  <c r="E124" i="3"/>
  <c r="D125" i="3"/>
  <c r="C125" i="3"/>
  <c r="E125" i="3"/>
  <c r="D126" i="3"/>
  <c r="C126" i="3"/>
  <c r="E126" i="3"/>
  <c r="D127" i="3"/>
  <c r="C127" i="3"/>
  <c r="E127" i="3"/>
  <c r="D128" i="3"/>
  <c r="C128" i="3"/>
  <c r="E128" i="3"/>
  <c r="D129" i="3"/>
  <c r="C129" i="3"/>
  <c r="E129" i="3"/>
  <c r="D130" i="3"/>
  <c r="C130" i="3"/>
  <c r="E130" i="3"/>
  <c r="D131" i="3"/>
  <c r="C131" i="3"/>
  <c r="E131" i="3"/>
  <c r="D132" i="3"/>
  <c r="C132" i="3"/>
  <c r="E132" i="3"/>
  <c r="D133" i="3"/>
  <c r="C133" i="3"/>
  <c r="E133" i="3"/>
  <c r="D134" i="3"/>
  <c r="C134" i="3"/>
  <c r="E134" i="3"/>
  <c r="E14" i="3"/>
  <c r="C14" i="3"/>
  <c r="E5" i="3"/>
  <c r="D14" i="3"/>
  <c r="D15" i="3"/>
  <c r="C15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D14" i="1"/>
  <c r="C14" i="1"/>
  <c r="E5" i="1"/>
  <c r="E14" i="1"/>
  <c r="D15" i="1"/>
  <c r="C15" i="1"/>
  <c r="E15" i="1"/>
  <c r="D16" i="1"/>
  <c r="C16" i="1"/>
  <c r="E16" i="1"/>
  <c r="D17" i="1"/>
  <c r="C17" i="1"/>
  <c r="E17" i="1"/>
  <c r="D18" i="1"/>
  <c r="C18" i="1"/>
  <c r="E18" i="1"/>
  <c r="D19" i="1"/>
  <c r="C19" i="1"/>
  <c r="E19" i="1"/>
  <c r="D20" i="1"/>
  <c r="C20" i="1"/>
  <c r="E20" i="1"/>
  <c r="D21" i="1"/>
  <c r="C21" i="1"/>
  <c r="E21" i="1"/>
  <c r="D22" i="1"/>
  <c r="C22" i="1"/>
  <c r="E22" i="1"/>
  <c r="D23" i="1"/>
  <c r="C23" i="1"/>
  <c r="E23" i="1"/>
  <c r="D24" i="1"/>
  <c r="C24" i="1"/>
  <c r="E24" i="1"/>
  <c r="D25" i="1"/>
  <c r="C25" i="1"/>
  <c r="E25" i="1"/>
  <c r="D26" i="1"/>
  <c r="C26" i="1"/>
  <c r="E26" i="1"/>
  <c r="D27" i="1"/>
  <c r="C27" i="1"/>
  <c r="E27" i="1"/>
  <c r="D28" i="1"/>
  <c r="C28" i="1"/>
  <c r="E28" i="1"/>
  <c r="D29" i="1"/>
  <c r="C29" i="1"/>
  <c r="E29" i="1"/>
  <c r="D30" i="1"/>
  <c r="C30" i="1"/>
  <c r="E30" i="1"/>
  <c r="D31" i="1"/>
  <c r="C31" i="1"/>
  <c r="E31" i="1"/>
  <c r="D32" i="1"/>
  <c r="C32" i="1"/>
  <c r="E32" i="1"/>
  <c r="D33" i="1"/>
  <c r="C33" i="1"/>
  <c r="E33" i="1"/>
  <c r="D34" i="1"/>
  <c r="C34" i="1"/>
  <c r="E34" i="1"/>
  <c r="D35" i="1"/>
  <c r="C35" i="1"/>
  <c r="E35" i="1"/>
  <c r="D36" i="1"/>
  <c r="C36" i="1"/>
  <c r="E36" i="1"/>
  <c r="D37" i="1"/>
  <c r="C37" i="1"/>
  <c r="E37" i="1"/>
  <c r="D38" i="1"/>
  <c r="C38" i="1"/>
  <c r="E38" i="1"/>
  <c r="D39" i="1"/>
  <c r="C39" i="1"/>
  <c r="E39" i="1"/>
  <c r="D40" i="1"/>
  <c r="C40" i="1"/>
  <c r="E40" i="1"/>
  <c r="D41" i="1"/>
  <c r="C41" i="1"/>
  <c r="E41" i="1"/>
  <c r="D42" i="1"/>
  <c r="C42" i="1"/>
  <c r="E42" i="1"/>
  <c r="D43" i="1"/>
  <c r="C43" i="1"/>
  <c r="E43" i="1"/>
  <c r="D44" i="1"/>
  <c r="C44" i="1"/>
  <c r="E44" i="1"/>
  <c r="D45" i="1"/>
  <c r="C45" i="1"/>
  <c r="E45" i="1"/>
  <c r="D46" i="1"/>
  <c r="C46" i="1"/>
  <c r="E46" i="1"/>
  <c r="D47" i="1"/>
  <c r="C47" i="1"/>
  <c r="E47" i="1"/>
  <c r="D48" i="1"/>
  <c r="C48" i="1"/>
  <c r="E48" i="1"/>
  <c r="D49" i="1"/>
  <c r="C49" i="1"/>
  <c r="E49" i="1"/>
  <c r="D50" i="1"/>
  <c r="C50" i="1"/>
  <c r="E50" i="1"/>
  <c r="D51" i="1"/>
  <c r="C51" i="1"/>
  <c r="E51" i="1"/>
  <c r="D52" i="1"/>
  <c r="C52" i="1"/>
  <c r="E52" i="1"/>
  <c r="D53" i="1"/>
  <c r="C53" i="1"/>
  <c r="E53" i="1"/>
  <c r="D54" i="1"/>
  <c r="C54" i="1"/>
  <c r="E54" i="1"/>
  <c r="D55" i="1"/>
  <c r="C55" i="1"/>
  <c r="E55" i="1"/>
  <c r="D56" i="1"/>
  <c r="C56" i="1"/>
  <c r="E56" i="1"/>
  <c r="D57" i="1"/>
  <c r="C57" i="1"/>
  <c r="E57" i="1"/>
  <c r="D58" i="1"/>
  <c r="C58" i="1"/>
  <c r="E58" i="1"/>
  <c r="D59" i="1"/>
  <c r="C59" i="1"/>
  <c r="E59" i="1"/>
  <c r="D60" i="1"/>
  <c r="C60" i="1"/>
  <c r="E60" i="1"/>
  <c r="D61" i="1"/>
  <c r="C61" i="1"/>
  <c r="E61" i="1"/>
  <c r="D62" i="1"/>
  <c r="C62" i="1"/>
  <c r="E62" i="1"/>
  <c r="D63" i="1"/>
  <c r="C63" i="1"/>
  <c r="E63" i="1"/>
  <c r="D64" i="1"/>
  <c r="C64" i="1"/>
  <c r="E64" i="1"/>
  <c r="D65" i="1"/>
  <c r="C65" i="1"/>
  <c r="E65" i="1"/>
  <c r="D66" i="1"/>
  <c r="C66" i="1"/>
  <c r="E66" i="1"/>
  <c r="D67" i="1"/>
  <c r="C67" i="1"/>
  <c r="E67" i="1"/>
  <c r="D68" i="1"/>
  <c r="C68" i="1"/>
  <c r="E68" i="1"/>
  <c r="D69" i="1"/>
  <c r="C69" i="1"/>
  <c r="E69" i="1"/>
  <c r="D70" i="1"/>
  <c r="C70" i="1"/>
  <c r="E70" i="1"/>
  <c r="D71" i="1"/>
  <c r="C71" i="1"/>
  <c r="E71" i="1"/>
  <c r="D72" i="1"/>
  <c r="C72" i="1"/>
  <c r="E72" i="1"/>
  <c r="D73" i="1"/>
  <c r="C73" i="1"/>
  <c r="E73" i="1"/>
  <c r="D74" i="1"/>
  <c r="C74" i="1"/>
  <c r="E74" i="1"/>
  <c r="D75" i="1"/>
  <c r="C75" i="1"/>
  <c r="E75" i="1"/>
  <c r="D76" i="1"/>
  <c r="C76" i="1"/>
  <c r="E76" i="1"/>
  <c r="D77" i="1"/>
  <c r="C77" i="1"/>
  <c r="E77" i="1"/>
  <c r="D78" i="1"/>
  <c r="C78" i="1"/>
  <c r="E78" i="1"/>
  <c r="D79" i="1"/>
  <c r="C79" i="1"/>
  <c r="E79" i="1"/>
  <c r="D80" i="1"/>
  <c r="C80" i="1"/>
  <c r="E80" i="1"/>
  <c r="D81" i="1"/>
  <c r="C81" i="1"/>
  <c r="E81" i="1"/>
  <c r="D82" i="1"/>
  <c r="C82" i="1"/>
  <c r="E82" i="1"/>
  <c r="D83" i="1"/>
  <c r="C83" i="1"/>
  <c r="E83" i="1"/>
  <c r="D84" i="1"/>
  <c r="C84" i="1"/>
  <c r="E84" i="1"/>
  <c r="D85" i="1"/>
  <c r="C85" i="1"/>
  <c r="E85" i="1"/>
  <c r="D86" i="1"/>
  <c r="C86" i="1"/>
  <c r="E86" i="1"/>
  <c r="D87" i="1"/>
  <c r="C87" i="1"/>
  <c r="E87" i="1"/>
  <c r="D88" i="1"/>
  <c r="C88" i="1"/>
  <c r="E88" i="1"/>
  <c r="D89" i="1"/>
  <c r="C89" i="1"/>
  <c r="E89" i="1"/>
  <c r="D90" i="1"/>
  <c r="C90" i="1"/>
  <c r="E90" i="1"/>
  <c r="D91" i="1"/>
  <c r="C91" i="1"/>
  <c r="E91" i="1"/>
  <c r="D92" i="1"/>
  <c r="C92" i="1"/>
  <c r="E92" i="1"/>
  <c r="D93" i="1"/>
  <c r="C93" i="1"/>
  <c r="E93" i="1"/>
  <c r="D94" i="1"/>
  <c r="C94" i="1"/>
  <c r="E94" i="1"/>
  <c r="D95" i="1"/>
  <c r="C95" i="1"/>
  <c r="E95" i="1"/>
  <c r="D96" i="1"/>
  <c r="C96" i="1"/>
  <c r="E96" i="1"/>
  <c r="D97" i="1"/>
  <c r="C97" i="1"/>
  <c r="E97" i="1"/>
  <c r="D98" i="1"/>
  <c r="C98" i="1"/>
  <c r="E98" i="1"/>
  <c r="D99" i="1"/>
  <c r="C99" i="1"/>
  <c r="E99" i="1"/>
  <c r="D100" i="1"/>
  <c r="C100" i="1"/>
  <c r="E100" i="1"/>
  <c r="D101" i="1"/>
  <c r="C101" i="1"/>
  <c r="E101" i="1"/>
  <c r="D102" i="1"/>
  <c r="C102" i="1"/>
  <c r="E102" i="1"/>
  <c r="D103" i="1"/>
  <c r="C103" i="1"/>
  <c r="E103" i="1"/>
  <c r="D104" i="1"/>
  <c r="C104" i="1"/>
  <c r="E104" i="1"/>
  <c r="D105" i="1"/>
  <c r="C105" i="1"/>
  <c r="E105" i="1"/>
  <c r="D106" i="1"/>
  <c r="C106" i="1"/>
  <c r="E106" i="1"/>
  <c r="D107" i="1"/>
  <c r="C107" i="1"/>
  <c r="E107" i="1"/>
  <c r="D108" i="1"/>
  <c r="C108" i="1"/>
  <c r="E108" i="1"/>
  <c r="D109" i="1"/>
  <c r="C109" i="1"/>
  <c r="E109" i="1"/>
  <c r="D110" i="1"/>
  <c r="C110" i="1"/>
  <c r="E110" i="1"/>
  <c r="D111" i="1"/>
  <c r="C111" i="1"/>
  <c r="E111" i="1"/>
  <c r="D112" i="1"/>
  <c r="C112" i="1"/>
  <c r="E112" i="1"/>
  <c r="D113" i="1"/>
  <c r="C113" i="1"/>
  <c r="E113" i="1"/>
  <c r="D114" i="1"/>
  <c r="C114" i="1"/>
  <c r="E114" i="1"/>
  <c r="D115" i="1"/>
  <c r="C115" i="1"/>
  <c r="E115" i="1"/>
  <c r="D116" i="1"/>
  <c r="C116" i="1"/>
  <c r="E116" i="1"/>
  <c r="D117" i="1"/>
  <c r="C117" i="1"/>
  <c r="E117" i="1"/>
  <c r="D118" i="1"/>
  <c r="C118" i="1"/>
  <c r="E118" i="1"/>
  <c r="D119" i="1"/>
  <c r="C119" i="1"/>
  <c r="E119" i="1"/>
  <c r="D120" i="1"/>
  <c r="C120" i="1"/>
  <c r="E120" i="1"/>
  <c r="D121" i="1"/>
  <c r="C121" i="1"/>
  <c r="E121" i="1"/>
  <c r="D122" i="1"/>
  <c r="C122" i="1"/>
  <c r="E122" i="1"/>
  <c r="D123" i="1"/>
  <c r="C123" i="1"/>
  <c r="E123" i="1"/>
  <c r="D124" i="1"/>
  <c r="C124" i="1"/>
  <c r="E124" i="1"/>
  <c r="D125" i="1"/>
  <c r="C125" i="1"/>
  <c r="E125" i="1"/>
  <c r="D126" i="1"/>
  <c r="C126" i="1"/>
  <c r="E126" i="1"/>
  <c r="D127" i="1"/>
  <c r="C127" i="1"/>
  <c r="E127" i="1"/>
  <c r="D128" i="1"/>
  <c r="C128" i="1"/>
  <c r="E128" i="1"/>
  <c r="D129" i="1"/>
  <c r="C129" i="1"/>
  <c r="E129" i="1"/>
  <c r="D130" i="1"/>
  <c r="C130" i="1"/>
  <c r="E130" i="1"/>
  <c r="D131" i="1"/>
  <c r="C131" i="1"/>
  <c r="E131" i="1"/>
  <c r="D132" i="1"/>
  <c r="C132" i="1"/>
  <c r="E132" i="1"/>
  <c r="D133" i="1"/>
  <c r="C133" i="1"/>
  <c r="E133" i="1"/>
  <c r="D134" i="1"/>
  <c r="C134" i="1"/>
  <c r="E13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</calcChain>
</file>

<file path=xl/sharedStrings.xml><?xml version="1.0" encoding="utf-8"?>
<sst xmlns="http://schemas.openxmlformats.org/spreadsheetml/2006/main" count="48" uniqueCount="23">
  <si>
    <t>System Constants:</t>
  </si>
  <si>
    <t>Approximation Step:</t>
  </si>
  <si>
    <t>Initial Conditions:</t>
  </si>
  <si>
    <t>Angle (rad)</t>
  </si>
  <si>
    <t>Iterative Equations</t>
  </si>
  <si>
    <t>time (s)</t>
  </si>
  <si>
    <t>q</t>
  </si>
  <si>
    <t>w</t>
  </si>
  <si>
    <t>a</t>
  </si>
  <si>
    <t>t</t>
  </si>
  <si>
    <t>Data</t>
  </si>
  <si>
    <t>Model</t>
  </si>
  <si>
    <t>(rad/s)</t>
  </si>
  <si>
    <t>(rad/s^2)</t>
  </si>
  <si>
    <t>ITERATIVE PHYSICAL PENDULUM MODEL</t>
  </si>
  <si>
    <r>
      <t xml:space="preserve">Edge Mass, </t>
    </r>
    <r>
      <rPr>
        <b/>
        <i/>
        <sz val="10"/>
        <rFont val="Times"/>
      </rPr>
      <t xml:space="preserve">m </t>
    </r>
    <r>
      <rPr>
        <b/>
        <sz val="10"/>
        <rFont val="Times"/>
      </rPr>
      <t xml:space="preserve">= </t>
    </r>
  </si>
  <si>
    <r>
      <t xml:space="preserve">Disk Mass, </t>
    </r>
    <r>
      <rPr>
        <b/>
        <i/>
        <sz val="10"/>
        <rFont val="Times"/>
      </rPr>
      <t xml:space="preserve">M </t>
    </r>
    <r>
      <rPr>
        <b/>
        <sz val="10"/>
        <rFont val="Times"/>
      </rPr>
      <t xml:space="preserve">= </t>
    </r>
  </si>
  <si>
    <r>
      <t xml:space="preserve">Disk Radius, </t>
    </r>
    <r>
      <rPr>
        <b/>
        <i/>
        <sz val="10"/>
        <rFont val="Times"/>
      </rPr>
      <t xml:space="preserve">R </t>
    </r>
    <r>
      <rPr>
        <b/>
        <sz val="10"/>
        <rFont val="Times"/>
      </rPr>
      <t xml:space="preserve">= </t>
    </r>
  </si>
  <si>
    <r>
      <t xml:space="preserve">Damping Constant, </t>
    </r>
    <r>
      <rPr>
        <b/>
        <i/>
        <sz val="10"/>
        <rFont val="Times"/>
      </rPr>
      <t xml:space="preserve">b </t>
    </r>
    <r>
      <rPr>
        <b/>
        <sz val="10"/>
        <rFont val="Times"/>
      </rPr>
      <t xml:space="preserve">= </t>
    </r>
  </si>
  <si>
    <r>
      <t xml:space="preserve">Rotational Inertia, </t>
    </r>
    <r>
      <rPr>
        <b/>
        <i/>
        <sz val="10"/>
        <rFont val="Times"/>
      </rPr>
      <t xml:space="preserve">I </t>
    </r>
    <r>
      <rPr>
        <b/>
        <sz val="10"/>
        <rFont val="Times"/>
      </rPr>
      <t xml:space="preserve">= </t>
    </r>
  </si>
  <si>
    <r>
      <t xml:space="preserve">Iteration Time, </t>
    </r>
    <r>
      <rPr>
        <b/>
        <sz val="10"/>
        <rFont val="Symbol"/>
      </rPr>
      <t>D</t>
    </r>
    <r>
      <rPr>
        <b/>
        <i/>
        <sz val="10"/>
        <rFont val="Times"/>
      </rPr>
      <t xml:space="preserve">t </t>
    </r>
    <r>
      <rPr>
        <b/>
        <sz val="10"/>
        <rFont val="Times"/>
      </rPr>
      <t xml:space="preserve">= </t>
    </r>
  </si>
  <si>
    <r>
      <t xml:space="preserve">Rotational Position, </t>
    </r>
    <r>
      <rPr>
        <b/>
        <i/>
        <sz val="10"/>
        <rFont val="Symbol"/>
      </rPr>
      <t>q</t>
    </r>
    <r>
      <rPr>
        <b/>
        <vertAlign val="subscript"/>
        <sz val="10"/>
        <rFont val="Times"/>
      </rPr>
      <t xml:space="preserve">0 </t>
    </r>
    <r>
      <rPr>
        <b/>
        <sz val="10"/>
        <rFont val="Times"/>
      </rPr>
      <t xml:space="preserve">= </t>
    </r>
  </si>
  <si>
    <r>
      <t xml:space="preserve">Rotational Velocity, </t>
    </r>
    <r>
      <rPr>
        <b/>
        <i/>
        <sz val="10"/>
        <rFont val="Symbol"/>
      </rPr>
      <t>w</t>
    </r>
    <r>
      <rPr>
        <b/>
        <vertAlign val="subscript"/>
        <sz val="10"/>
        <rFont val="Times"/>
      </rPr>
      <t>0</t>
    </r>
    <r>
      <rPr>
        <b/>
        <sz val="10"/>
        <rFont val="Times"/>
      </rPr>
      <t xml:space="preserve">=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</si>
</sst>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0.00E+00&quot; kg&quot;"/>
    <numFmt numFmtId="165" formatCode="0.000&quot; kg&quot;"/>
    <numFmt numFmtId="166" formatCode="0.00E+00&quot; m&quot;"/>
    <numFmt numFmtId="167" formatCode="0.00E+00&quot; kg•m^2&quot;"/>
    <numFmt numFmtId="168" formatCode="0.000&quot; s&quot;"/>
    <numFmt numFmtId="169" formatCode="0.000&quot; rad&quot;"/>
    <numFmt numFmtId="170" formatCode="0.000&quot; rad/s&quot;"/>
    <numFmt numFmtId="171" formatCode="0.00E+00&quot; N•m•s&quot;"/>
    <numFmt numFmtId="172" formatCode="0.00E+00&quot; N•m&quot;"/>
  </numFmts>
  <fonts count="11" x14ac:knownFonts="1">
    <font>
      <sz val="10"/>
      <name val="Geneva"/>
    </font>
    <font>
      <u/>
      <sz val="10"/>
      <color theme="10"/>
      <name val="Geneva"/>
    </font>
    <font>
      <u/>
      <sz val="10"/>
      <color theme="11"/>
      <name val="Geneva"/>
    </font>
    <font>
      <sz val="12"/>
      <name val="Times"/>
    </font>
    <font>
      <sz val="10"/>
      <name val="Times"/>
    </font>
    <font>
      <b/>
      <sz val="10"/>
      <name val="Times"/>
    </font>
    <font>
      <b/>
      <i/>
      <sz val="10"/>
      <name val="Times"/>
    </font>
    <font>
      <b/>
      <sz val="10"/>
      <name val="Symbol"/>
    </font>
    <font>
      <b/>
      <i/>
      <sz val="10"/>
      <name val="Symbol"/>
    </font>
    <font>
      <b/>
      <vertAlign val="subscript"/>
      <sz val="10"/>
      <name val="Times"/>
    </font>
    <font>
      <i/>
      <sz val="10"/>
      <name val="Times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3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2" xfId="0" applyFont="1" applyBorder="1" applyAlignment="1">
      <alignment horizontal="right"/>
    </xf>
    <xf numFmtId="164" fontId="4" fillId="0" borderId="7" xfId="0" applyNumberFormat="1" applyFont="1" applyBorder="1" applyAlignment="1">
      <alignment horizontal="left"/>
    </xf>
    <xf numFmtId="0" fontId="4" fillId="0" borderId="3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165" fontId="4" fillId="0" borderId="4" xfId="0" applyNumberFormat="1" applyFont="1" applyBorder="1" applyAlignment="1">
      <alignment horizontal="left"/>
    </xf>
    <xf numFmtId="166" fontId="4" fillId="0" borderId="4" xfId="0" applyNumberFormat="1" applyFont="1" applyBorder="1" applyAlignment="1">
      <alignment horizontal="left"/>
    </xf>
    <xf numFmtId="167" fontId="4" fillId="0" borderId="4" xfId="0" applyNumberFormat="1" applyFont="1" applyBorder="1" applyAlignment="1">
      <alignment horizontal="left"/>
    </xf>
    <xf numFmtId="168" fontId="4" fillId="0" borderId="4" xfId="0" applyNumberFormat="1" applyFont="1" applyBorder="1" applyAlignment="1">
      <alignment horizontal="left"/>
    </xf>
    <xf numFmtId="169" fontId="4" fillId="0" borderId="4" xfId="0" applyNumberFormat="1" applyFont="1" applyBorder="1" applyAlignment="1">
      <alignment horizontal="left"/>
    </xf>
    <xf numFmtId="0" fontId="4" fillId="0" borderId="5" xfId="0" applyFont="1" applyBorder="1" applyAlignment="1">
      <alignment horizontal="right"/>
    </xf>
    <xf numFmtId="0" fontId="5" fillId="0" borderId="6" xfId="0" applyFont="1" applyBorder="1" applyAlignment="1">
      <alignment horizontal="right"/>
    </xf>
    <xf numFmtId="170" fontId="4" fillId="0" borderId="8" xfId="0" applyNumberFormat="1" applyFont="1" applyBorder="1" applyAlignment="1">
      <alignment horizontal="left"/>
    </xf>
    <xf numFmtId="0" fontId="5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5" fillId="0" borderId="0" xfId="0" applyFont="1" applyAlignment="1">
      <alignment horizontal="center"/>
    </xf>
    <xf numFmtId="0" fontId="5" fillId="0" borderId="9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10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2" fontId="4" fillId="0" borderId="0" xfId="0" applyNumberFormat="1" applyFont="1" applyAlignment="1">
      <alignment horizontal="center"/>
    </xf>
    <xf numFmtId="171" fontId="4" fillId="0" borderId="4" xfId="0" applyNumberFormat="1" applyFont="1" applyBorder="1" applyAlignment="1">
      <alignment horizontal="left"/>
    </xf>
    <xf numFmtId="172" fontId="4" fillId="0" borderId="4" xfId="0" applyNumberFormat="1" applyFont="1" applyBorder="1" applyAlignment="1">
      <alignment horizontal="left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'Act 15.7.3'!$A$10</c:f>
          <c:strCache>
            <c:ptCount val="1"/>
            <c:pt idx="0">
              <c:v>ITERATIVE PHYSICAL PENDULUM MODEL</c:v>
            </c:pt>
          </c:strCache>
        </c:strRef>
      </c:tx>
      <c:layout>
        <c:manualLayout>
          <c:xMode val="edge"/>
          <c:yMode val="edge"/>
          <c:x val="0.289167553907173"/>
          <c:y val="0.03076931717344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"/>
              <a:ea typeface="MS Sans Serif"/>
              <a:cs typeface="Time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890207715134"/>
          <c:y val="0.0689542853905852"/>
          <c:w val="0.862017804154303"/>
          <c:h val="0.85062640910893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 15.7.3'!$B$13</c:f>
              <c:strCache>
                <c:ptCount val="1"/>
                <c:pt idx="0">
                  <c:v>Data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 15.7.3'!$A$14:$A$134</c:f>
              <c:numCache>
                <c:formatCode>0.00</c:formatCode>
                <c:ptCount val="1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1.400000000000001</c:v>
                </c:pt>
                <c:pt idx="29">
                  <c:v>1.450000000000001</c:v>
                </c:pt>
                <c:pt idx="30">
                  <c:v>1.500000000000001</c:v>
                </c:pt>
                <c:pt idx="31">
                  <c:v>1.550000000000001</c:v>
                </c:pt>
                <c:pt idx="32">
                  <c:v>1.600000000000001</c:v>
                </c:pt>
                <c:pt idx="33">
                  <c:v>1.650000000000001</c:v>
                </c:pt>
                <c:pt idx="34">
                  <c:v>1.700000000000001</c:v>
                </c:pt>
                <c:pt idx="35">
                  <c:v>1.750000000000001</c:v>
                </c:pt>
                <c:pt idx="36">
                  <c:v>1.800000000000001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</c:v>
                </c:pt>
                <c:pt idx="40">
                  <c:v>2.000000000000001</c:v>
                </c:pt>
                <c:pt idx="41">
                  <c:v>2.050000000000001</c:v>
                </c:pt>
                <c:pt idx="42">
                  <c:v>2.100000000000001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2.399999999999999</c:v>
                </c:pt>
                <c:pt idx="49">
                  <c:v>2.449999999999999</c:v>
                </c:pt>
                <c:pt idx="50">
                  <c:v>2.499999999999999</c:v>
                </c:pt>
                <c:pt idx="51">
                  <c:v>2.549999999999999</c:v>
                </c:pt>
                <c:pt idx="52">
                  <c:v>2.599999999999999</c:v>
                </c:pt>
                <c:pt idx="53">
                  <c:v>2.649999999999998</c:v>
                </c:pt>
                <c:pt idx="54">
                  <c:v>2.699999999999998</c:v>
                </c:pt>
                <c:pt idx="55">
                  <c:v>2.749999999999998</c:v>
                </c:pt>
                <c:pt idx="56">
                  <c:v>2.799999999999998</c:v>
                </c:pt>
                <c:pt idx="57">
                  <c:v>2.849999999999998</c:v>
                </c:pt>
                <c:pt idx="58">
                  <c:v>2.899999999999998</c:v>
                </c:pt>
                <c:pt idx="59">
                  <c:v>2.949999999999997</c:v>
                </c:pt>
                <c:pt idx="60">
                  <c:v>2.999999999999997</c:v>
                </c:pt>
                <c:pt idx="61">
                  <c:v>3.049999999999997</c:v>
                </c:pt>
                <c:pt idx="62">
                  <c:v>3.099999999999997</c:v>
                </c:pt>
                <c:pt idx="63">
                  <c:v>3.149999999999997</c:v>
                </c:pt>
                <c:pt idx="64">
                  <c:v>3.199999999999997</c:v>
                </c:pt>
                <c:pt idx="65">
                  <c:v>3.249999999999996</c:v>
                </c:pt>
                <c:pt idx="66">
                  <c:v>3.299999999999996</c:v>
                </c:pt>
                <c:pt idx="67">
                  <c:v>3.349999999999996</c:v>
                </c:pt>
                <c:pt idx="68">
                  <c:v>3.399999999999996</c:v>
                </c:pt>
                <c:pt idx="69">
                  <c:v>3.449999999999996</c:v>
                </c:pt>
                <c:pt idx="70">
                  <c:v>3.499999999999996</c:v>
                </c:pt>
                <c:pt idx="71">
                  <c:v>3.549999999999995</c:v>
                </c:pt>
                <c:pt idx="72">
                  <c:v>3.599999999999995</c:v>
                </c:pt>
                <c:pt idx="73">
                  <c:v>3.649999999999995</c:v>
                </c:pt>
                <c:pt idx="74">
                  <c:v>3.699999999999995</c:v>
                </c:pt>
                <c:pt idx="75">
                  <c:v>3.749999999999995</c:v>
                </c:pt>
                <c:pt idx="76">
                  <c:v>3.799999999999994</c:v>
                </c:pt>
                <c:pt idx="77">
                  <c:v>3.849999999999994</c:v>
                </c:pt>
                <c:pt idx="78">
                  <c:v>3.899999999999994</c:v>
                </c:pt>
                <c:pt idx="79">
                  <c:v>3.949999999999994</c:v>
                </c:pt>
                <c:pt idx="80">
                  <c:v>3.999999999999994</c:v>
                </c:pt>
                <c:pt idx="81">
                  <c:v>4.049999999999994</c:v>
                </c:pt>
                <c:pt idx="82">
                  <c:v>4.099999999999993</c:v>
                </c:pt>
                <c:pt idx="83">
                  <c:v>4.149999999999993</c:v>
                </c:pt>
                <c:pt idx="84">
                  <c:v>4.199999999999993</c:v>
                </c:pt>
                <c:pt idx="85">
                  <c:v>4.249999999999993</c:v>
                </c:pt>
                <c:pt idx="86">
                  <c:v>4.299999999999993</c:v>
                </c:pt>
                <c:pt idx="87">
                  <c:v>4.349999999999992</c:v>
                </c:pt>
                <c:pt idx="88">
                  <c:v>4.399999999999992</c:v>
                </c:pt>
                <c:pt idx="89">
                  <c:v>4.449999999999992</c:v>
                </c:pt>
                <c:pt idx="90">
                  <c:v>4.499999999999992</c:v>
                </c:pt>
                <c:pt idx="91">
                  <c:v>4.549999999999992</c:v>
                </c:pt>
                <c:pt idx="92">
                  <c:v>4.599999999999992</c:v>
                </c:pt>
                <c:pt idx="93">
                  <c:v>4.649999999999991</c:v>
                </c:pt>
                <c:pt idx="94">
                  <c:v>4.699999999999991</c:v>
                </c:pt>
                <c:pt idx="95">
                  <c:v>4.749999999999991</c:v>
                </c:pt>
                <c:pt idx="96">
                  <c:v>4.799999999999991</c:v>
                </c:pt>
                <c:pt idx="97">
                  <c:v>4.849999999999991</c:v>
                </c:pt>
                <c:pt idx="98">
                  <c:v>4.899999999999991</c:v>
                </c:pt>
                <c:pt idx="99">
                  <c:v>4.94999999999999</c:v>
                </c:pt>
                <c:pt idx="100">
                  <c:v>4.99999999999999</c:v>
                </c:pt>
                <c:pt idx="101">
                  <c:v>5.04999999999999</c:v>
                </c:pt>
                <c:pt idx="102">
                  <c:v>5.09999999999999</c:v>
                </c:pt>
                <c:pt idx="103">
                  <c:v>5.14999999999999</c:v>
                </c:pt>
                <c:pt idx="104">
                  <c:v>5.199999999999989</c:v>
                </c:pt>
                <c:pt idx="105">
                  <c:v>5.24999999999999</c:v>
                </c:pt>
                <c:pt idx="106">
                  <c:v>5.29999999999999</c:v>
                </c:pt>
                <c:pt idx="107">
                  <c:v>5.349999999999989</c:v>
                </c:pt>
                <c:pt idx="108">
                  <c:v>5.399999999999989</c:v>
                </c:pt>
                <c:pt idx="109">
                  <c:v>5.449999999999988</c:v>
                </c:pt>
                <c:pt idx="110">
                  <c:v>5.499999999999988</c:v>
                </c:pt>
                <c:pt idx="111">
                  <c:v>5.549999999999988</c:v>
                </c:pt>
                <c:pt idx="112">
                  <c:v>5.599999999999988</c:v>
                </c:pt>
                <c:pt idx="113">
                  <c:v>5.649999999999988</c:v>
                </c:pt>
                <c:pt idx="114">
                  <c:v>5.699999999999988</c:v>
                </c:pt>
                <c:pt idx="115">
                  <c:v>5.749999999999987</c:v>
                </c:pt>
                <c:pt idx="116">
                  <c:v>5.799999999999987</c:v>
                </c:pt>
                <c:pt idx="117">
                  <c:v>5.849999999999987</c:v>
                </c:pt>
                <c:pt idx="118">
                  <c:v>5.9</c:v>
                </c:pt>
                <c:pt idx="119">
                  <c:v>5.95</c:v>
                </c:pt>
                <c:pt idx="120">
                  <c:v>6.0</c:v>
                </c:pt>
              </c:numCache>
            </c:numRef>
          </c:xVal>
          <c:yVal>
            <c:numRef>
              <c:f>'Act 15.7.3'!$B$14:$B$134</c:f>
              <c:numCache>
                <c:formatCode>0.00</c:formatCode>
                <c:ptCount val="121"/>
              </c:numCache>
            </c:numRef>
          </c:yVal>
          <c:smooth val="0"/>
        </c:ser>
        <c:ser>
          <c:idx val="1"/>
          <c:order val="1"/>
          <c:tx>
            <c:strRef>
              <c:f>'Act 15.7.3'!$C$13</c:f>
              <c:strCache>
                <c:ptCount val="1"/>
                <c:pt idx="0">
                  <c:v>Model</c:v>
                </c:pt>
              </c:strCache>
            </c:strRef>
          </c:tx>
          <c:spPr>
            <a:ln w="3175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'Act 15.7.3'!$A$14:$A$134</c:f>
              <c:numCache>
                <c:formatCode>0.00</c:formatCode>
                <c:ptCount val="1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1.400000000000001</c:v>
                </c:pt>
                <c:pt idx="29">
                  <c:v>1.450000000000001</c:v>
                </c:pt>
                <c:pt idx="30">
                  <c:v>1.500000000000001</c:v>
                </c:pt>
                <c:pt idx="31">
                  <c:v>1.550000000000001</c:v>
                </c:pt>
                <c:pt idx="32">
                  <c:v>1.600000000000001</c:v>
                </c:pt>
                <c:pt idx="33">
                  <c:v>1.650000000000001</c:v>
                </c:pt>
                <c:pt idx="34">
                  <c:v>1.700000000000001</c:v>
                </c:pt>
                <c:pt idx="35">
                  <c:v>1.750000000000001</c:v>
                </c:pt>
                <c:pt idx="36">
                  <c:v>1.800000000000001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</c:v>
                </c:pt>
                <c:pt idx="40">
                  <c:v>2.000000000000001</c:v>
                </c:pt>
                <c:pt idx="41">
                  <c:v>2.050000000000001</c:v>
                </c:pt>
                <c:pt idx="42">
                  <c:v>2.100000000000001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2.399999999999999</c:v>
                </c:pt>
                <c:pt idx="49">
                  <c:v>2.449999999999999</c:v>
                </c:pt>
                <c:pt idx="50">
                  <c:v>2.499999999999999</c:v>
                </c:pt>
                <c:pt idx="51">
                  <c:v>2.549999999999999</c:v>
                </c:pt>
                <c:pt idx="52">
                  <c:v>2.599999999999999</c:v>
                </c:pt>
                <c:pt idx="53">
                  <c:v>2.649999999999998</c:v>
                </c:pt>
                <c:pt idx="54">
                  <c:v>2.699999999999998</c:v>
                </c:pt>
                <c:pt idx="55">
                  <c:v>2.749999999999998</c:v>
                </c:pt>
                <c:pt idx="56">
                  <c:v>2.799999999999998</c:v>
                </c:pt>
                <c:pt idx="57">
                  <c:v>2.849999999999998</c:v>
                </c:pt>
                <c:pt idx="58">
                  <c:v>2.899999999999998</c:v>
                </c:pt>
                <c:pt idx="59">
                  <c:v>2.949999999999997</c:v>
                </c:pt>
                <c:pt idx="60">
                  <c:v>2.999999999999997</c:v>
                </c:pt>
                <c:pt idx="61">
                  <c:v>3.049999999999997</c:v>
                </c:pt>
                <c:pt idx="62">
                  <c:v>3.099999999999997</c:v>
                </c:pt>
                <c:pt idx="63">
                  <c:v>3.149999999999997</c:v>
                </c:pt>
                <c:pt idx="64">
                  <c:v>3.199999999999997</c:v>
                </c:pt>
                <c:pt idx="65">
                  <c:v>3.249999999999996</c:v>
                </c:pt>
                <c:pt idx="66">
                  <c:v>3.299999999999996</c:v>
                </c:pt>
                <c:pt idx="67">
                  <c:v>3.349999999999996</c:v>
                </c:pt>
                <c:pt idx="68">
                  <c:v>3.399999999999996</c:v>
                </c:pt>
                <c:pt idx="69">
                  <c:v>3.449999999999996</c:v>
                </c:pt>
                <c:pt idx="70">
                  <c:v>3.499999999999996</c:v>
                </c:pt>
                <c:pt idx="71">
                  <c:v>3.549999999999995</c:v>
                </c:pt>
                <c:pt idx="72">
                  <c:v>3.599999999999995</c:v>
                </c:pt>
                <c:pt idx="73">
                  <c:v>3.649999999999995</c:v>
                </c:pt>
                <c:pt idx="74">
                  <c:v>3.699999999999995</c:v>
                </c:pt>
                <c:pt idx="75">
                  <c:v>3.749999999999995</c:v>
                </c:pt>
                <c:pt idx="76">
                  <c:v>3.799999999999994</c:v>
                </c:pt>
                <c:pt idx="77">
                  <c:v>3.849999999999994</c:v>
                </c:pt>
                <c:pt idx="78">
                  <c:v>3.899999999999994</c:v>
                </c:pt>
                <c:pt idx="79">
                  <c:v>3.949999999999994</c:v>
                </c:pt>
                <c:pt idx="80">
                  <c:v>3.999999999999994</c:v>
                </c:pt>
                <c:pt idx="81">
                  <c:v>4.049999999999994</c:v>
                </c:pt>
                <c:pt idx="82">
                  <c:v>4.099999999999993</c:v>
                </c:pt>
                <c:pt idx="83">
                  <c:v>4.149999999999993</c:v>
                </c:pt>
                <c:pt idx="84">
                  <c:v>4.199999999999993</c:v>
                </c:pt>
                <c:pt idx="85">
                  <c:v>4.249999999999993</c:v>
                </c:pt>
                <c:pt idx="86">
                  <c:v>4.299999999999993</c:v>
                </c:pt>
                <c:pt idx="87">
                  <c:v>4.349999999999992</c:v>
                </c:pt>
                <c:pt idx="88">
                  <c:v>4.399999999999992</c:v>
                </c:pt>
                <c:pt idx="89">
                  <c:v>4.449999999999992</c:v>
                </c:pt>
                <c:pt idx="90">
                  <c:v>4.499999999999992</c:v>
                </c:pt>
                <c:pt idx="91">
                  <c:v>4.549999999999992</c:v>
                </c:pt>
                <c:pt idx="92">
                  <c:v>4.599999999999992</c:v>
                </c:pt>
                <c:pt idx="93">
                  <c:v>4.649999999999991</c:v>
                </c:pt>
                <c:pt idx="94">
                  <c:v>4.699999999999991</c:v>
                </c:pt>
                <c:pt idx="95">
                  <c:v>4.749999999999991</c:v>
                </c:pt>
                <c:pt idx="96">
                  <c:v>4.799999999999991</c:v>
                </c:pt>
                <c:pt idx="97">
                  <c:v>4.849999999999991</c:v>
                </c:pt>
                <c:pt idx="98">
                  <c:v>4.899999999999991</c:v>
                </c:pt>
                <c:pt idx="99">
                  <c:v>4.94999999999999</c:v>
                </c:pt>
                <c:pt idx="100">
                  <c:v>4.99999999999999</c:v>
                </c:pt>
                <c:pt idx="101">
                  <c:v>5.04999999999999</c:v>
                </c:pt>
                <c:pt idx="102">
                  <c:v>5.09999999999999</c:v>
                </c:pt>
                <c:pt idx="103">
                  <c:v>5.14999999999999</c:v>
                </c:pt>
                <c:pt idx="104">
                  <c:v>5.199999999999989</c:v>
                </c:pt>
                <c:pt idx="105">
                  <c:v>5.24999999999999</c:v>
                </c:pt>
                <c:pt idx="106">
                  <c:v>5.29999999999999</c:v>
                </c:pt>
                <c:pt idx="107">
                  <c:v>5.349999999999989</c:v>
                </c:pt>
                <c:pt idx="108">
                  <c:v>5.399999999999989</c:v>
                </c:pt>
                <c:pt idx="109">
                  <c:v>5.449999999999988</c:v>
                </c:pt>
                <c:pt idx="110">
                  <c:v>5.499999999999988</c:v>
                </c:pt>
                <c:pt idx="111">
                  <c:v>5.549999999999988</c:v>
                </c:pt>
                <c:pt idx="112">
                  <c:v>5.599999999999988</c:v>
                </c:pt>
                <c:pt idx="113">
                  <c:v>5.649999999999988</c:v>
                </c:pt>
                <c:pt idx="114">
                  <c:v>5.699999999999988</c:v>
                </c:pt>
                <c:pt idx="115">
                  <c:v>5.749999999999987</c:v>
                </c:pt>
                <c:pt idx="116">
                  <c:v>5.799999999999987</c:v>
                </c:pt>
                <c:pt idx="117">
                  <c:v>5.849999999999987</c:v>
                </c:pt>
                <c:pt idx="118">
                  <c:v>5.9</c:v>
                </c:pt>
                <c:pt idx="119">
                  <c:v>5.95</c:v>
                </c:pt>
                <c:pt idx="120">
                  <c:v>6.0</c:v>
                </c:pt>
              </c:numCache>
            </c:numRef>
          </c:xVal>
          <c:yVal>
            <c:numRef>
              <c:f>'Act 15.7.3'!$C$14:$C$134</c:f>
              <c:numCache>
                <c:formatCode>0.00</c:formatCode>
                <c:ptCount val="121"/>
                <c:pt idx="0">
                  <c:v>0.0</c:v>
                </c:pt>
                <c:pt idx="1">
                  <c:v>0.242804978954563</c:v>
                </c:pt>
                <c:pt idx="2">
                  <c:v>0.455245773112985</c:v>
                </c:pt>
                <c:pt idx="3">
                  <c:v>0.618822866871617</c:v>
                </c:pt>
                <c:pt idx="4">
                  <c:v>0.721292326391103</c:v>
                </c:pt>
                <c:pt idx="5">
                  <c:v>0.75660744549432</c:v>
                </c:pt>
                <c:pt idx="6">
                  <c:v>0.724163006753443</c:v>
                </c:pt>
                <c:pt idx="7">
                  <c:v>0.628237726278068</c:v>
                </c:pt>
                <c:pt idx="8">
                  <c:v>0.477930179980505</c:v>
                </c:pt>
                <c:pt idx="9">
                  <c:v>0.287229093630253</c:v>
                </c:pt>
                <c:pt idx="10">
                  <c:v>0.0744720198117232</c:v>
                </c:pt>
                <c:pt idx="11">
                  <c:v>-0.139395984103936</c:v>
                </c:pt>
                <c:pt idx="12">
                  <c:v>-0.333599464645664</c:v>
                </c:pt>
                <c:pt idx="13">
                  <c:v>-0.490376719077635</c:v>
                </c:pt>
                <c:pt idx="14">
                  <c:v>-0.596851442195436</c:v>
                </c:pt>
                <c:pt idx="15">
                  <c:v>-0.64561551794128</c:v>
                </c:pt>
                <c:pt idx="16">
                  <c:v>-0.634474846876056</c:v>
                </c:pt>
                <c:pt idx="17">
                  <c:v>-0.566022279824675</c:v>
                </c:pt>
                <c:pt idx="18">
                  <c:v>-0.447398294624254</c:v>
                </c:pt>
                <c:pt idx="19">
                  <c:v>-0.290125278545623</c:v>
                </c:pt>
                <c:pt idx="20">
                  <c:v>-0.109564273161829</c:v>
                </c:pt>
                <c:pt idx="21">
                  <c:v>0.0764316186957699</c:v>
                </c:pt>
                <c:pt idx="22">
                  <c:v>0.249650450182305</c:v>
                </c:pt>
                <c:pt idx="23">
                  <c:v>0.393862294291758</c:v>
                </c:pt>
                <c:pt idx="24">
                  <c:v>0.496611587604613</c:v>
                </c:pt>
                <c:pt idx="25">
                  <c:v>0.550079404699888</c:v>
                </c:pt>
                <c:pt idx="26">
                  <c:v>0.551181842197282</c:v>
                </c:pt>
                <c:pt idx="27">
                  <c:v>0.50133463498176</c:v>
                </c:pt>
                <c:pt idx="28">
                  <c:v>0.406194468114465</c:v>
                </c:pt>
                <c:pt idx="29">
                  <c:v>0.275375956185877</c:v>
                </c:pt>
                <c:pt idx="30">
                  <c:v>0.12188518731111</c:v>
                </c:pt>
                <c:pt idx="31">
                  <c:v>-0.0390094731133659</c:v>
                </c:pt>
                <c:pt idx="32">
                  <c:v>-0.191481708864061</c:v>
                </c:pt>
                <c:pt idx="33">
                  <c:v>-0.321061900630571</c:v>
                </c:pt>
                <c:pt idx="34">
                  <c:v>-0.416230004019564</c:v>
                </c:pt>
                <c:pt idx="35">
                  <c:v>-0.469348280497536</c:v>
                </c:pt>
                <c:pt idx="36">
                  <c:v>-0.476960949871131</c:v>
                </c:pt>
                <c:pt idx="37">
                  <c:v>-0.439718820355329</c:v>
                </c:pt>
                <c:pt idx="38">
                  <c:v>-0.362159889512284</c:v>
                </c:pt>
                <c:pt idx="39">
                  <c:v>-0.252385626574978</c:v>
                </c:pt>
                <c:pt idx="40">
                  <c:v>-0.121491339313078</c:v>
                </c:pt>
                <c:pt idx="41">
                  <c:v>0.0174191581448583</c:v>
                </c:pt>
                <c:pt idx="42">
                  <c:v>0.150638250340723</c:v>
                </c:pt>
                <c:pt idx="43">
                  <c:v>0.265432314360383</c:v>
                </c:pt>
                <c:pt idx="44">
                  <c:v>0.351417039641701</c:v>
                </c:pt>
                <c:pt idx="45">
                  <c:v>0.401458357248123</c:v>
                </c:pt>
                <c:pt idx="46">
                  <c:v>0.412066438643217</c:v>
                </c:pt>
                <c:pt idx="47">
                  <c:v>0.383428930373891</c:v>
                </c:pt>
                <c:pt idx="48">
                  <c:v>0.319242252047134</c:v>
                </c:pt>
                <c:pt idx="49">
                  <c:v>0.226388043684248</c:v>
                </c:pt>
                <c:pt idx="50">
                  <c:v>0.114382400916612</c:v>
                </c:pt>
                <c:pt idx="51">
                  <c:v>-0.00549668163806335</c:v>
                </c:pt>
                <c:pt idx="52">
                  <c:v>-0.121391203795949</c:v>
                </c:pt>
                <c:pt idx="53">
                  <c:v>-0.22217657734845</c:v>
                </c:pt>
                <c:pt idx="54">
                  <c:v>-0.29863677074895</c:v>
                </c:pt>
                <c:pt idx="55">
                  <c:v>-0.344290157841577</c:v>
                </c:pt>
                <c:pt idx="56">
                  <c:v>-0.355812307529735</c:v>
                </c:pt>
                <c:pt idx="57">
                  <c:v>-0.333133185675464</c:v>
                </c:pt>
                <c:pt idx="58">
                  <c:v>-0.279312576881879</c:v>
                </c:pt>
                <c:pt idx="59">
                  <c:v>-0.200235580769071</c:v>
                </c:pt>
                <c:pt idx="60">
                  <c:v>-0.104095698356062</c:v>
                </c:pt>
                <c:pt idx="61">
                  <c:v>-0.000619950836917946</c:v>
                </c:pt>
                <c:pt idx="62">
                  <c:v>0.0999380327187234</c:v>
                </c:pt>
                <c:pt idx="63">
                  <c:v>0.18790131074877</c:v>
                </c:pt>
                <c:pt idx="64">
                  <c:v>0.255170989512082</c:v>
                </c:pt>
                <c:pt idx="65">
                  <c:v>0.29596316243109</c:v>
                </c:pt>
                <c:pt idx="66">
                  <c:v>0.307223604202347</c:v>
                </c:pt>
                <c:pt idx="67">
                  <c:v>0.288756828440472</c:v>
                </c:pt>
                <c:pt idx="68">
                  <c:v>0.24313472566393</c:v>
                </c:pt>
                <c:pt idx="69">
                  <c:v>0.175418274767785</c:v>
                </c:pt>
                <c:pt idx="70">
                  <c:v>0.0926824256211842</c:v>
                </c:pt>
                <c:pt idx="71">
                  <c:v>0.00332926244251429</c:v>
                </c:pt>
                <c:pt idx="72">
                  <c:v>-0.0837760071009303</c:v>
                </c:pt>
                <c:pt idx="73">
                  <c:v>-0.160238505696615</c:v>
                </c:pt>
                <c:pt idx="74">
                  <c:v>-0.218987276204421</c:v>
                </c:pt>
                <c:pt idx="75">
                  <c:v>-0.254923260329987</c:v>
                </c:pt>
                <c:pt idx="76">
                  <c:v>-0.26530683210986</c:v>
                </c:pt>
                <c:pt idx="77">
                  <c:v>-0.249897781265065</c:v>
                </c:pt>
                <c:pt idx="78">
                  <c:v>-0.21088716803328</c:v>
                </c:pt>
                <c:pt idx="79">
                  <c:v>-0.152646727422446</c:v>
                </c:pt>
                <c:pt idx="80">
                  <c:v>-0.0812984403163383</c:v>
                </c:pt>
                <c:pt idx="81">
                  <c:v>-0.00410775845037987</c:v>
                </c:pt>
                <c:pt idx="82">
                  <c:v>0.0712607583330319</c:v>
                </c:pt>
                <c:pt idx="83">
                  <c:v>0.137537463105542</c:v>
                </c:pt>
                <c:pt idx="84">
                  <c:v>0.188576305800133</c:v>
                </c:pt>
                <c:pt idx="85">
                  <c:v>0.21991976827452</c:v>
                </c:pt>
                <c:pt idx="86">
                  <c:v>0.229150681274497</c:v>
                </c:pt>
                <c:pt idx="87">
                  <c:v>0.216030472449166</c:v>
                </c:pt>
                <c:pt idx="88">
                  <c:v>0.182446583706513</c:v>
                </c:pt>
                <c:pt idx="89">
                  <c:v>0.132188519766717</c:v>
                </c:pt>
                <c:pt idx="90">
                  <c:v>0.0705618198980901</c:v>
                </c:pt>
                <c:pt idx="91">
                  <c:v>0.00385382769411453</c:v>
                </c:pt>
                <c:pt idx="92">
                  <c:v>-0.0613090030586791</c:v>
                </c:pt>
                <c:pt idx="93">
                  <c:v>-0.118639205677471</c:v>
                </c:pt>
                <c:pt idx="94">
                  <c:v>-0.162811393051219</c:v>
                </c:pt>
                <c:pt idx="95">
                  <c:v>-0.189952269075692</c:v>
                </c:pt>
                <c:pt idx="96">
                  <c:v>-0.197954156782098</c:v>
                </c:pt>
                <c:pt idx="97">
                  <c:v>-0.186604457693322</c:v>
                </c:pt>
                <c:pt idx="98">
                  <c:v>-0.157543281836433</c:v>
                </c:pt>
                <c:pt idx="99">
                  <c:v>-0.114064109105337</c:v>
                </c:pt>
                <c:pt idx="100">
                  <c:v>-0.0607700443194013</c:v>
                </c:pt>
                <c:pt idx="101">
                  <c:v>-0.00310485527519526</c:v>
                </c:pt>
                <c:pt idx="102">
                  <c:v>0.0532026040829346</c:v>
                </c:pt>
                <c:pt idx="103">
                  <c:v>0.102719171312727</c:v>
                </c:pt>
                <c:pt idx="104">
                  <c:v>0.140840990994458</c:v>
                </c:pt>
                <c:pt idx="105">
                  <c:v>0.164217158663688</c:v>
                </c:pt>
                <c:pt idx="106">
                  <c:v>0.171025669130705</c:v>
                </c:pt>
                <c:pt idx="107">
                  <c:v>0.16109064039016</c:v>
                </c:pt>
                <c:pt idx="108">
                  <c:v>0.135846627098464</c:v>
                </c:pt>
                <c:pt idx="109">
                  <c:v>0.0981615893202744</c:v>
                </c:pt>
                <c:pt idx="110">
                  <c:v>0.0520323657769558</c:v>
                </c:pt>
                <c:pt idx="111">
                  <c:v>0.00217400926509664</c:v>
                </c:pt>
                <c:pt idx="112">
                  <c:v>-0.0464607946034036</c:v>
                </c:pt>
                <c:pt idx="113">
                  <c:v>-0.089180205742655</c:v>
                </c:pt>
                <c:pt idx="114">
                  <c:v>-0.122010797797938</c:v>
                </c:pt>
                <c:pt idx="115">
                  <c:v>-0.142063031655648</c:v>
                </c:pt>
                <c:pt idx="116">
                  <c:v>-0.147772027479543</c:v>
                </c:pt>
                <c:pt idx="117">
                  <c:v>-0.139001328072861</c:v>
                </c:pt>
                <c:pt idx="118">
                  <c:v>-0.117011666499348</c:v>
                </c:pt>
                <c:pt idx="119">
                  <c:v>-0.0843039677369601</c:v>
                </c:pt>
                <c:pt idx="120">
                  <c:v>-0.0443505737948662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8681048"/>
        <c:axId val="2097274376"/>
      </c:scatterChart>
      <c:valAx>
        <c:axId val="2098681048"/>
        <c:scaling>
          <c:orientation val="minMax"/>
          <c:max val="6.0"/>
          <c:min val="0.0"/>
        </c:scaling>
        <c:delete val="0"/>
        <c:axPos val="b"/>
        <c:title>
          <c:tx>
            <c:strRef>
              <c:f>'Act 15.7.3'!$A$12</c:f>
              <c:strCache>
                <c:ptCount val="1"/>
                <c:pt idx="0">
                  <c:v>time (s)</c:v>
                </c:pt>
              </c:strCache>
            </c:strRef>
          </c:tx>
          <c:layout>
            <c:manualLayout>
              <c:xMode val="edge"/>
              <c:yMode val="edge"/>
              <c:x val="0.49851411589896"/>
              <c:y val="0.944196113974962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MS Sans Serif"/>
                  <a:cs typeface="Times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MS Sans Serif"/>
                <a:cs typeface="Times"/>
              </a:defRPr>
            </a:pPr>
            <a:endParaRPr lang="en-US"/>
          </a:p>
        </c:txPr>
        <c:crossAx val="2097274376"/>
        <c:crosses val="autoZero"/>
        <c:crossBetween val="midCat"/>
        <c:majorUnit val="1.0"/>
        <c:minorUnit val="0.2"/>
      </c:valAx>
      <c:valAx>
        <c:axId val="2097274376"/>
        <c:scaling>
          <c:orientation val="minMax"/>
        </c:scaling>
        <c:delete val="0"/>
        <c:axPos val="l"/>
        <c:title>
          <c:tx>
            <c:strRef>
              <c:f>'Act 15.7.3'!$B$11</c:f>
              <c:strCache>
                <c:ptCount val="1"/>
                <c:pt idx="0">
                  <c:v>Angle (rad)</c:v>
                </c:pt>
              </c:strCache>
            </c:strRef>
          </c:tx>
          <c:layout>
            <c:manualLayout>
              <c:xMode val="edge"/>
              <c:yMode val="edge"/>
              <c:x val="0.0192878338278932"/>
              <c:y val="0.3969236732627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Times"/>
                  <a:ea typeface="MS Sans Serif"/>
                  <a:cs typeface="Times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MS Sans Serif"/>
                <a:cs typeface="Times"/>
              </a:defRPr>
            </a:pPr>
            <a:endParaRPr lang="en-US"/>
          </a:p>
        </c:txPr>
        <c:crossAx val="2098681048"/>
        <c:crossesAt val="0.0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'Act 15.7.4'!$A$10</c:f>
          <c:strCache>
            <c:ptCount val="1"/>
            <c:pt idx="0">
              <c:v>ITERATIVE PHYSICAL PENDULUM MODEL</c:v>
            </c:pt>
          </c:strCache>
        </c:strRef>
      </c:tx>
      <c:layout>
        <c:manualLayout>
          <c:xMode val="edge"/>
          <c:yMode val="edge"/>
          <c:x val="0.289167553907173"/>
          <c:y val="0.030769317173441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 i="0" u="none" strike="noStrike" baseline="0">
              <a:solidFill>
                <a:srgbClr val="000000"/>
              </a:solidFill>
              <a:latin typeface="Times"/>
              <a:ea typeface="MS Sans Serif"/>
              <a:cs typeface="Time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0890207715134"/>
          <c:y val="0.0689542853905852"/>
          <c:w val="0.862017804154303"/>
          <c:h val="0.850626409108933"/>
        </c:manualLayout>
      </c:layout>
      <c:scatterChart>
        <c:scatterStyle val="lineMarker"/>
        <c:varyColors val="0"/>
        <c:ser>
          <c:idx val="0"/>
          <c:order val="0"/>
          <c:tx>
            <c:strRef>
              <c:f>'Act 15.7.4'!$B$13</c:f>
              <c:strCache>
                <c:ptCount val="1"/>
                <c:pt idx="0">
                  <c:v>Data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6"/>
            <c:spPr>
              <a:solidFill>
                <a:srgbClr val="DD0806"/>
              </a:solidFill>
              <a:ln>
                <a:solidFill>
                  <a:srgbClr val="FFFFFF"/>
                </a:solidFill>
                <a:prstDash val="solid"/>
              </a:ln>
            </c:spPr>
          </c:marker>
          <c:xVal>
            <c:numRef>
              <c:f>'Act 15.7.4'!$A$14:$A$134</c:f>
              <c:numCache>
                <c:formatCode>0.00</c:formatCode>
                <c:ptCount val="1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1.400000000000001</c:v>
                </c:pt>
                <c:pt idx="29">
                  <c:v>1.450000000000001</c:v>
                </c:pt>
                <c:pt idx="30">
                  <c:v>1.500000000000001</c:v>
                </c:pt>
                <c:pt idx="31">
                  <c:v>1.550000000000001</c:v>
                </c:pt>
                <c:pt idx="32">
                  <c:v>1.600000000000001</c:v>
                </c:pt>
                <c:pt idx="33">
                  <c:v>1.650000000000001</c:v>
                </c:pt>
                <c:pt idx="34">
                  <c:v>1.700000000000001</c:v>
                </c:pt>
                <c:pt idx="35">
                  <c:v>1.750000000000001</c:v>
                </c:pt>
                <c:pt idx="36">
                  <c:v>1.800000000000001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</c:v>
                </c:pt>
                <c:pt idx="40">
                  <c:v>2.000000000000001</c:v>
                </c:pt>
                <c:pt idx="41">
                  <c:v>2.050000000000001</c:v>
                </c:pt>
                <c:pt idx="42">
                  <c:v>2.100000000000001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2.399999999999999</c:v>
                </c:pt>
                <c:pt idx="49">
                  <c:v>2.449999999999999</c:v>
                </c:pt>
                <c:pt idx="50">
                  <c:v>2.499999999999999</c:v>
                </c:pt>
                <c:pt idx="51">
                  <c:v>2.549999999999999</c:v>
                </c:pt>
                <c:pt idx="52">
                  <c:v>2.599999999999999</c:v>
                </c:pt>
                <c:pt idx="53">
                  <c:v>2.649999999999998</c:v>
                </c:pt>
                <c:pt idx="54">
                  <c:v>2.699999999999998</c:v>
                </c:pt>
                <c:pt idx="55">
                  <c:v>2.749999999999998</c:v>
                </c:pt>
                <c:pt idx="56">
                  <c:v>2.799999999999998</c:v>
                </c:pt>
                <c:pt idx="57">
                  <c:v>2.849999999999998</c:v>
                </c:pt>
                <c:pt idx="58">
                  <c:v>2.899999999999998</c:v>
                </c:pt>
                <c:pt idx="59">
                  <c:v>2.949999999999997</c:v>
                </c:pt>
                <c:pt idx="60">
                  <c:v>2.999999999999997</c:v>
                </c:pt>
                <c:pt idx="61">
                  <c:v>3.049999999999997</c:v>
                </c:pt>
                <c:pt idx="62">
                  <c:v>3.099999999999997</c:v>
                </c:pt>
                <c:pt idx="63">
                  <c:v>3.149999999999997</c:v>
                </c:pt>
                <c:pt idx="64">
                  <c:v>3.199999999999997</c:v>
                </c:pt>
                <c:pt idx="65">
                  <c:v>3.249999999999996</c:v>
                </c:pt>
                <c:pt idx="66">
                  <c:v>3.299999999999996</c:v>
                </c:pt>
                <c:pt idx="67">
                  <c:v>3.349999999999996</c:v>
                </c:pt>
                <c:pt idx="68">
                  <c:v>3.399999999999996</c:v>
                </c:pt>
                <c:pt idx="69">
                  <c:v>3.449999999999996</c:v>
                </c:pt>
                <c:pt idx="70">
                  <c:v>3.499999999999996</c:v>
                </c:pt>
                <c:pt idx="71">
                  <c:v>3.549999999999995</c:v>
                </c:pt>
                <c:pt idx="72">
                  <c:v>3.599999999999995</c:v>
                </c:pt>
                <c:pt idx="73">
                  <c:v>3.649999999999995</c:v>
                </c:pt>
                <c:pt idx="74">
                  <c:v>3.699999999999995</c:v>
                </c:pt>
                <c:pt idx="75">
                  <c:v>3.749999999999995</c:v>
                </c:pt>
                <c:pt idx="76">
                  <c:v>3.799999999999994</c:v>
                </c:pt>
                <c:pt idx="77">
                  <c:v>3.849999999999994</c:v>
                </c:pt>
                <c:pt idx="78">
                  <c:v>3.899999999999994</c:v>
                </c:pt>
                <c:pt idx="79">
                  <c:v>3.949999999999994</c:v>
                </c:pt>
                <c:pt idx="80">
                  <c:v>3.999999999999994</c:v>
                </c:pt>
                <c:pt idx="81">
                  <c:v>4.049999999999994</c:v>
                </c:pt>
                <c:pt idx="82">
                  <c:v>4.099999999999993</c:v>
                </c:pt>
                <c:pt idx="83">
                  <c:v>4.149999999999993</c:v>
                </c:pt>
                <c:pt idx="84">
                  <c:v>4.199999999999993</c:v>
                </c:pt>
                <c:pt idx="85">
                  <c:v>4.249999999999993</c:v>
                </c:pt>
                <c:pt idx="86">
                  <c:v>4.299999999999993</c:v>
                </c:pt>
                <c:pt idx="87">
                  <c:v>4.349999999999992</c:v>
                </c:pt>
                <c:pt idx="88">
                  <c:v>4.399999999999992</c:v>
                </c:pt>
                <c:pt idx="89">
                  <c:v>4.449999999999992</c:v>
                </c:pt>
                <c:pt idx="90">
                  <c:v>4.499999999999992</c:v>
                </c:pt>
                <c:pt idx="91">
                  <c:v>4.549999999999992</c:v>
                </c:pt>
                <c:pt idx="92">
                  <c:v>4.599999999999992</c:v>
                </c:pt>
                <c:pt idx="93">
                  <c:v>4.649999999999991</c:v>
                </c:pt>
                <c:pt idx="94">
                  <c:v>4.699999999999991</c:v>
                </c:pt>
                <c:pt idx="95">
                  <c:v>4.749999999999991</c:v>
                </c:pt>
                <c:pt idx="96">
                  <c:v>4.799999999999991</c:v>
                </c:pt>
                <c:pt idx="97">
                  <c:v>4.849999999999991</c:v>
                </c:pt>
                <c:pt idx="98">
                  <c:v>4.899999999999991</c:v>
                </c:pt>
                <c:pt idx="99">
                  <c:v>4.94999999999999</c:v>
                </c:pt>
                <c:pt idx="100">
                  <c:v>4.99999999999999</c:v>
                </c:pt>
                <c:pt idx="101">
                  <c:v>5.04999999999999</c:v>
                </c:pt>
                <c:pt idx="102">
                  <c:v>5.09999999999999</c:v>
                </c:pt>
                <c:pt idx="103">
                  <c:v>5.14999999999999</c:v>
                </c:pt>
                <c:pt idx="104">
                  <c:v>5.199999999999989</c:v>
                </c:pt>
                <c:pt idx="105">
                  <c:v>5.24999999999999</c:v>
                </c:pt>
                <c:pt idx="106">
                  <c:v>5.29999999999999</c:v>
                </c:pt>
                <c:pt idx="107">
                  <c:v>5.349999999999989</c:v>
                </c:pt>
                <c:pt idx="108">
                  <c:v>5.399999999999989</c:v>
                </c:pt>
                <c:pt idx="109">
                  <c:v>5.449999999999988</c:v>
                </c:pt>
                <c:pt idx="110">
                  <c:v>5.499999999999988</c:v>
                </c:pt>
                <c:pt idx="111">
                  <c:v>5.549999999999988</c:v>
                </c:pt>
                <c:pt idx="112">
                  <c:v>5.599999999999988</c:v>
                </c:pt>
                <c:pt idx="113">
                  <c:v>5.649999999999988</c:v>
                </c:pt>
                <c:pt idx="114">
                  <c:v>5.699999999999988</c:v>
                </c:pt>
                <c:pt idx="115">
                  <c:v>5.749999999999987</c:v>
                </c:pt>
                <c:pt idx="116">
                  <c:v>5.799999999999987</c:v>
                </c:pt>
                <c:pt idx="117">
                  <c:v>5.849999999999987</c:v>
                </c:pt>
                <c:pt idx="118">
                  <c:v>5.9</c:v>
                </c:pt>
                <c:pt idx="119">
                  <c:v>5.95</c:v>
                </c:pt>
                <c:pt idx="120">
                  <c:v>6.0</c:v>
                </c:pt>
              </c:numCache>
            </c:numRef>
          </c:xVal>
          <c:yVal>
            <c:numRef>
              <c:f>'Act 15.7.4'!$B$14:$B$134</c:f>
              <c:numCache>
                <c:formatCode>0.00</c:formatCode>
                <c:ptCount val="121"/>
              </c:numCache>
            </c:numRef>
          </c:yVal>
          <c:smooth val="0"/>
        </c:ser>
        <c:ser>
          <c:idx val="1"/>
          <c:order val="1"/>
          <c:tx>
            <c:strRef>
              <c:f>'Act 15.7.4'!$C$13</c:f>
              <c:strCache>
                <c:ptCount val="1"/>
                <c:pt idx="0">
                  <c:v>Model</c:v>
                </c:pt>
              </c:strCache>
            </c:strRef>
          </c:tx>
          <c:spPr>
            <a:ln w="3175">
              <a:solidFill>
                <a:srgbClr val="1FB714"/>
              </a:solidFill>
              <a:prstDash val="solid"/>
            </a:ln>
          </c:spPr>
          <c:marker>
            <c:symbol val="none"/>
          </c:marker>
          <c:xVal>
            <c:numRef>
              <c:f>'Act 15.7.4'!$A$14:$A$134</c:f>
              <c:numCache>
                <c:formatCode>0.00</c:formatCode>
                <c:ptCount val="121"/>
                <c:pt idx="0">
                  <c:v>0.0</c:v>
                </c:pt>
                <c:pt idx="1">
                  <c:v>0.05</c:v>
                </c:pt>
                <c:pt idx="2">
                  <c:v>0.1</c:v>
                </c:pt>
                <c:pt idx="3">
                  <c:v>0.15</c:v>
                </c:pt>
                <c:pt idx="4">
                  <c:v>0.2</c:v>
                </c:pt>
                <c:pt idx="5">
                  <c:v>0.25</c:v>
                </c:pt>
                <c:pt idx="6">
                  <c:v>0.3</c:v>
                </c:pt>
                <c:pt idx="7">
                  <c:v>0.35</c:v>
                </c:pt>
                <c:pt idx="8">
                  <c:v>0.4</c:v>
                </c:pt>
                <c:pt idx="9">
                  <c:v>0.45</c:v>
                </c:pt>
                <c:pt idx="10">
                  <c:v>0.5</c:v>
                </c:pt>
                <c:pt idx="11">
                  <c:v>0.55</c:v>
                </c:pt>
                <c:pt idx="12">
                  <c:v>0.6</c:v>
                </c:pt>
                <c:pt idx="13">
                  <c:v>0.65</c:v>
                </c:pt>
                <c:pt idx="14">
                  <c:v>0.7</c:v>
                </c:pt>
                <c:pt idx="15">
                  <c:v>0.75</c:v>
                </c:pt>
                <c:pt idx="16">
                  <c:v>0.8</c:v>
                </c:pt>
                <c:pt idx="17">
                  <c:v>0.85</c:v>
                </c:pt>
                <c:pt idx="18">
                  <c:v>0.9</c:v>
                </c:pt>
                <c:pt idx="19">
                  <c:v>0.95</c:v>
                </c:pt>
                <c:pt idx="20">
                  <c:v>1.0</c:v>
                </c:pt>
                <c:pt idx="21">
                  <c:v>1.05</c:v>
                </c:pt>
                <c:pt idx="22">
                  <c:v>1.1</c:v>
                </c:pt>
                <c:pt idx="23">
                  <c:v>1.15</c:v>
                </c:pt>
                <c:pt idx="24">
                  <c:v>1.2</c:v>
                </c:pt>
                <c:pt idx="25">
                  <c:v>1.25</c:v>
                </c:pt>
                <c:pt idx="26">
                  <c:v>1.3</c:v>
                </c:pt>
                <c:pt idx="27">
                  <c:v>1.35</c:v>
                </c:pt>
                <c:pt idx="28">
                  <c:v>1.400000000000001</c:v>
                </c:pt>
                <c:pt idx="29">
                  <c:v>1.450000000000001</c:v>
                </c:pt>
                <c:pt idx="30">
                  <c:v>1.500000000000001</c:v>
                </c:pt>
                <c:pt idx="31">
                  <c:v>1.550000000000001</c:v>
                </c:pt>
                <c:pt idx="32">
                  <c:v>1.600000000000001</c:v>
                </c:pt>
                <c:pt idx="33">
                  <c:v>1.650000000000001</c:v>
                </c:pt>
                <c:pt idx="34">
                  <c:v>1.700000000000001</c:v>
                </c:pt>
                <c:pt idx="35">
                  <c:v>1.750000000000001</c:v>
                </c:pt>
                <c:pt idx="36">
                  <c:v>1.800000000000001</c:v>
                </c:pt>
                <c:pt idx="37">
                  <c:v>1.850000000000001</c:v>
                </c:pt>
                <c:pt idx="38">
                  <c:v>1.900000000000001</c:v>
                </c:pt>
                <c:pt idx="39">
                  <c:v>1.950000000000001</c:v>
                </c:pt>
                <c:pt idx="40">
                  <c:v>2.000000000000001</c:v>
                </c:pt>
                <c:pt idx="41">
                  <c:v>2.050000000000001</c:v>
                </c:pt>
                <c:pt idx="42">
                  <c:v>2.100000000000001</c:v>
                </c:pt>
                <c:pt idx="43">
                  <c:v>2.15</c:v>
                </c:pt>
                <c:pt idx="44">
                  <c:v>2.2</c:v>
                </c:pt>
                <c:pt idx="45">
                  <c:v>2.25</c:v>
                </c:pt>
                <c:pt idx="46">
                  <c:v>2.3</c:v>
                </c:pt>
                <c:pt idx="47">
                  <c:v>2.35</c:v>
                </c:pt>
                <c:pt idx="48">
                  <c:v>2.399999999999999</c:v>
                </c:pt>
                <c:pt idx="49">
                  <c:v>2.449999999999999</c:v>
                </c:pt>
                <c:pt idx="50">
                  <c:v>2.499999999999999</c:v>
                </c:pt>
                <c:pt idx="51">
                  <c:v>2.549999999999999</c:v>
                </c:pt>
                <c:pt idx="52">
                  <c:v>2.599999999999999</c:v>
                </c:pt>
                <c:pt idx="53">
                  <c:v>2.649999999999998</c:v>
                </c:pt>
                <c:pt idx="54">
                  <c:v>2.699999999999998</c:v>
                </c:pt>
                <c:pt idx="55">
                  <c:v>2.749999999999998</c:v>
                </c:pt>
                <c:pt idx="56">
                  <c:v>2.799999999999998</c:v>
                </c:pt>
                <c:pt idx="57">
                  <c:v>2.849999999999998</c:v>
                </c:pt>
                <c:pt idx="58">
                  <c:v>2.899999999999998</c:v>
                </c:pt>
                <c:pt idx="59">
                  <c:v>2.949999999999997</c:v>
                </c:pt>
                <c:pt idx="60">
                  <c:v>2.999999999999997</c:v>
                </c:pt>
                <c:pt idx="61">
                  <c:v>3.049999999999997</c:v>
                </c:pt>
                <c:pt idx="62">
                  <c:v>3.099999999999997</c:v>
                </c:pt>
                <c:pt idx="63">
                  <c:v>3.149999999999997</c:v>
                </c:pt>
                <c:pt idx="64">
                  <c:v>3.199999999999997</c:v>
                </c:pt>
                <c:pt idx="65">
                  <c:v>3.249999999999996</c:v>
                </c:pt>
                <c:pt idx="66">
                  <c:v>3.299999999999996</c:v>
                </c:pt>
                <c:pt idx="67">
                  <c:v>3.349999999999996</c:v>
                </c:pt>
                <c:pt idx="68">
                  <c:v>3.399999999999996</c:v>
                </c:pt>
                <c:pt idx="69">
                  <c:v>3.449999999999996</c:v>
                </c:pt>
                <c:pt idx="70">
                  <c:v>3.499999999999996</c:v>
                </c:pt>
                <c:pt idx="71">
                  <c:v>3.549999999999995</c:v>
                </c:pt>
                <c:pt idx="72">
                  <c:v>3.599999999999995</c:v>
                </c:pt>
                <c:pt idx="73">
                  <c:v>3.649999999999995</c:v>
                </c:pt>
                <c:pt idx="74">
                  <c:v>3.699999999999995</c:v>
                </c:pt>
                <c:pt idx="75">
                  <c:v>3.749999999999995</c:v>
                </c:pt>
                <c:pt idx="76">
                  <c:v>3.799999999999994</c:v>
                </c:pt>
                <c:pt idx="77">
                  <c:v>3.849999999999994</c:v>
                </c:pt>
                <c:pt idx="78">
                  <c:v>3.899999999999994</c:v>
                </c:pt>
                <c:pt idx="79">
                  <c:v>3.949999999999994</c:v>
                </c:pt>
                <c:pt idx="80">
                  <c:v>3.999999999999994</c:v>
                </c:pt>
                <c:pt idx="81">
                  <c:v>4.049999999999994</c:v>
                </c:pt>
                <c:pt idx="82">
                  <c:v>4.099999999999993</c:v>
                </c:pt>
                <c:pt idx="83">
                  <c:v>4.149999999999993</c:v>
                </c:pt>
                <c:pt idx="84">
                  <c:v>4.199999999999993</c:v>
                </c:pt>
                <c:pt idx="85">
                  <c:v>4.249999999999993</c:v>
                </c:pt>
                <c:pt idx="86">
                  <c:v>4.299999999999993</c:v>
                </c:pt>
                <c:pt idx="87">
                  <c:v>4.349999999999992</c:v>
                </c:pt>
                <c:pt idx="88">
                  <c:v>4.399999999999992</c:v>
                </c:pt>
                <c:pt idx="89">
                  <c:v>4.449999999999992</c:v>
                </c:pt>
                <c:pt idx="90">
                  <c:v>4.499999999999992</c:v>
                </c:pt>
                <c:pt idx="91">
                  <c:v>4.549999999999992</c:v>
                </c:pt>
                <c:pt idx="92">
                  <c:v>4.599999999999992</c:v>
                </c:pt>
                <c:pt idx="93">
                  <c:v>4.649999999999991</c:v>
                </c:pt>
                <c:pt idx="94">
                  <c:v>4.699999999999991</c:v>
                </c:pt>
                <c:pt idx="95">
                  <c:v>4.749999999999991</c:v>
                </c:pt>
                <c:pt idx="96">
                  <c:v>4.799999999999991</c:v>
                </c:pt>
                <c:pt idx="97">
                  <c:v>4.849999999999991</c:v>
                </c:pt>
                <c:pt idx="98">
                  <c:v>4.899999999999991</c:v>
                </c:pt>
                <c:pt idx="99">
                  <c:v>4.94999999999999</c:v>
                </c:pt>
                <c:pt idx="100">
                  <c:v>4.99999999999999</c:v>
                </c:pt>
                <c:pt idx="101">
                  <c:v>5.04999999999999</c:v>
                </c:pt>
                <c:pt idx="102">
                  <c:v>5.09999999999999</c:v>
                </c:pt>
                <c:pt idx="103">
                  <c:v>5.14999999999999</c:v>
                </c:pt>
                <c:pt idx="104">
                  <c:v>5.199999999999989</c:v>
                </c:pt>
                <c:pt idx="105">
                  <c:v>5.24999999999999</c:v>
                </c:pt>
                <c:pt idx="106">
                  <c:v>5.29999999999999</c:v>
                </c:pt>
                <c:pt idx="107">
                  <c:v>5.349999999999989</c:v>
                </c:pt>
                <c:pt idx="108">
                  <c:v>5.399999999999989</c:v>
                </c:pt>
                <c:pt idx="109">
                  <c:v>5.449999999999988</c:v>
                </c:pt>
                <c:pt idx="110">
                  <c:v>5.499999999999988</c:v>
                </c:pt>
                <c:pt idx="111">
                  <c:v>5.549999999999988</c:v>
                </c:pt>
                <c:pt idx="112">
                  <c:v>5.599999999999988</c:v>
                </c:pt>
                <c:pt idx="113">
                  <c:v>5.649999999999988</c:v>
                </c:pt>
                <c:pt idx="114">
                  <c:v>5.699999999999988</c:v>
                </c:pt>
                <c:pt idx="115">
                  <c:v>5.749999999999987</c:v>
                </c:pt>
                <c:pt idx="116">
                  <c:v>5.799999999999987</c:v>
                </c:pt>
                <c:pt idx="117">
                  <c:v>5.849999999999987</c:v>
                </c:pt>
                <c:pt idx="118">
                  <c:v>5.9</c:v>
                </c:pt>
                <c:pt idx="119">
                  <c:v>5.95</c:v>
                </c:pt>
                <c:pt idx="120">
                  <c:v>6.0</c:v>
                </c:pt>
              </c:numCache>
            </c:numRef>
          </c:xVal>
          <c:yVal>
            <c:numRef>
              <c:f>'Act 15.7.4'!$C$14:$C$134</c:f>
              <c:numCache>
                <c:formatCode>0.00</c:formatCode>
                <c:ptCount val="121"/>
                <c:pt idx="0">
                  <c:v>0.0</c:v>
                </c:pt>
                <c:pt idx="1">
                  <c:v>0.242805698384725</c:v>
                </c:pt>
                <c:pt idx="2">
                  <c:v>0.455247822097839</c:v>
                </c:pt>
                <c:pt idx="3">
                  <c:v>0.618826639566224</c:v>
                </c:pt>
                <c:pt idx="4">
                  <c:v>0.721297945129882</c:v>
                </c:pt>
                <c:pt idx="5">
                  <c:v>0.756614741786859</c:v>
                </c:pt>
                <c:pt idx="6">
                  <c:v>0.724171518095099</c:v>
                </c:pt>
                <c:pt idx="7">
                  <c:v>0.628246704464668</c:v>
                </c:pt>
                <c:pt idx="8">
                  <c:v>0.477938629273959</c:v>
                </c:pt>
                <c:pt idx="9">
                  <c:v>0.287235867249884</c:v>
                </c:pt>
                <c:pt idx="10">
                  <c:v>0.0744759855880692</c:v>
                </c:pt>
                <c:pt idx="11">
                  <c:v>-0.139395742141291</c:v>
                </c:pt>
                <c:pt idx="12">
                  <c:v>-0.333603478085553</c:v>
                </c:pt>
                <c:pt idx="13">
                  <c:v>-0.490385055618044</c:v>
                </c:pt>
                <c:pt idx="14">
                  <c:v>-0.596863713563284</c:v>
                </c:pt>
                <c:pt idx="15">
                  <c:v>-0.645630930467684</c:v>
                </c:pt>
                <c:pt idx="16">
                  <c:v>-0.6344922535804</c:v>
                </c:pt>
                <c:pt idx="17">
                  <c:v>-0.566040228219212</c:v>
                </c:pt>
                <c:pt idx="18">
                  <c:v>-0.447415099212938</c:v>
                </c:pt>
                <c:pt idx="19">
                  <c:v>-0.290139157815321</c:v>
                </c:pt>
                <c:pt idx="20">
                  <c:v>-0.109573565648632</c:v>
                </c:pt>
                <c:pt idx="21">
                  <c:v>0.0764281986759238</c:v>
                </c:pt>
                <c:pt idx="22">
                  <c:v>0.249653600432401</c:v>
                </c:pt>
                <c:pt idx="23">
                  <c:v>0.393872027415305</c:v>
                </c:pt>
                <c:pt idx="24">
                  <c:v>0.496627255290344</c:v>
                </c:pt>
                <c:pt idx="25">
                  <c:v>0.550099792531412</c:v>
                </c:pt>
                <c:pt idx="26">
                  <c:v>0.551205278362941</c:v>
                </c:pt>
                <c:pt idx="27">
                  <c:v>0.501359093742216</c:v>
                </c:pt>
                <c:pt idx="28">
                  <c:v>0.406217691168688</c:v>
                </c:pt>
                <c:pt idx="29">
                  <c:v>0.275395631105478</c:v>
                </c:pt>
                <c:pt idx="30">
                  <c:v>0.121899198863008</c:v>
                </c:pt>
                <c:pt idx="31">
                  <c:v>-0.0390027558682221</c:v>
                </c:pt>
                <c:pt idx="32">
                  <c:v>-0.191483191635318</c:v>
                </c:pt>
                <c:pt idx="33">
                  <c:v>-0.321071644684759</c:v>
                </c:pt>
                <c:pt idx="34">
                  <c:v>-0.416247245530512</c:v>
                </c:pt>
                <c:pt idx="35">
                  <c:v>-0.469371544348028</c:v>
                </c:pt>
                <c:pt idx="36">
                  <c:v>-0.476988198316933</c:v>
                </c:pt>
                <c:pt idx="37">
                  <c:v>-0.43974760701411</c:v>
                </c:pt>
                <c:pt idx="38">
                  <c:v>-0.362187530338788</c:v>
                </c:pt>
                <c:pt idx="39">
                  <c:v>-0.252409418218849</c:v>
                </c:pt>
                <c:pt idx="40">
                  <c:v>-0.121508836713318</c:v>
                </c:pt>
                <c:pt idx="41">
                  <c:v>0.0174098392354766</c:v>
                </c:pt>
                <c:pt idx="42">
                  <c:v>0.150638180238</c:v>
                </c:pt>
                <c:pt idx="43">
                  <c:v>0.265441617015613</c:v>
                </c:pt>
                <c:pt idx="44">
                  <c:v>0.351434902873785</c:v>
                </c:pt>
                <c:pt idx="45">
                  <c:v>0.401483151485013</c:v>
                </c:pt>
                <c:pt idx="46">
                  <c:v>0.412095889414916</c:v>
                </c:pt>
                <c:pt idx="47">
                  <c:v>0.38346031045839</c:v>
                </c:pt>
                <c:pt idx="48">
                  <c:v>0.319272594042785</c:v>
                </c:pt>
                <c:pt idx="49">
                  <c:v>0.226414391724704</c:v>
                </c:pt>
                <c:pt idx="50">
                  <c:v>0.11440210632829</c:v>
                </c:pt>
                <c:pt idx="51">
                  <c:v>-0.00548565342162481</c:v>
                </c:pt>
                <c:pt idx="52">
                  <c:v>-0.12139002028637</c:v>
                </c:pt>
                <c:pt idx="53">
                  <c:v>-0.222185402978469</c:v>
                </c:pt>
                <c:pt idx="54">
                  <c:v>-0.298654770507487</c:v>
                </c:pt>
                <c:pt idx="55">
                  <c:v>-0.344315615134157</c:v>
                </c:pt>
                <c:pt idx="56">
                  <c:v>-0.35584280922307</c:v>
                </c:pt>
                <c:pt idx="57">
                  <c:v>-0.33316583990691</c:v>
                </c:pt>
                <c:pt idx="58">
                  <c:v>-0.27934425609401</c:v>
                </c:pt>
                <c:pt idx="59">
                  <c:v>-0.200263197406438</c:v>
                </c:pt>
                <c:pt idx="60">
                  <c:v>-0.104116510304787</c:v>
                </c:pt>
                <c:pt idx="61">
                  <c:v>-0.000631864698437984</c:v>
                </c:pt>
                <c:pt idx="62">
                  <c:v>0.099936217020862</c:v>
                </c:pt>
                <c:pt idx="63">
                  <c:v>0.187909767651782</c:v>
                </c:pt>
                <c:pt idx="64">
                  <c:v>0.255188868756213</c:v>
                </c:pt>
                <c:pt idx="65">
                  <c:v>0.295988704374584</c:v>
                </c:pt>
                <c:pt idx="66">
                  <c:v>0.307254330306231</c:v>
                </c:pt>
                <c:pt idx="67">
                  <c:v>0.288789774372226</c:v>
                </c:pt>
                <c:pt idx="68">
                  <c:v>0.243166703759118</c:v>
                </c:pt>
                <c:pt idx="69">
                  <c:v>0.175446163873428</c:v>
                </c:pt>
                <c:pt idx="70">
                  <c:v>0.0927034785476558</c:v>
                </c:pt>
                <c:pt idx="71">
                  <c:v>0.00334139967242672</c:v>
                </c:pt>
                <c:pt idx="72">
                  <c:v>-0.083773966207822</c:v>
                </c:pt>
                <c:pt idx="73">
                  <c:v>-0.160246718997221</c:v>
                </c:pt>
                <c:pt idx="74">
                  <c:v>-0.2190048803149</c:v>
                </c:pt>
                <c:pt idx="75">
                  <c:v>-0.254948483334119</c:v>
                </c:pt>
                <c:pt idx="76">
                  <c:v>-0.265337185043667</c:v>
                </c:pt>
                <c:pt idx="77">
                  <c:v>-0.249930298487224</c:v>
                </c:pt>
                <c:pt idx="78">
                  <c:v>-0.21091867954359</c:v>
                </c:pt>
                <c:pt idx="79">
                  <c:v>-0.152674153977338</c:v>
                </c:pt>
                <c:pt idx="80">
                  <c:v>-0.0813190962454167</c:v>
                </c:pt>
                <c:pt idx="81">
                  <c:v>-0.00411963156710501</c:v>
                </c:pt>
                <c:pt idx="82">
                  <c:v>0.0712587918102381</c:v>
                </c:pt>
                <c:pt idx="83">
                  <c:v>0.13754552569853</c:v>
                </c:pt>
                <c:pt idx="84">
                  <c:v>0.188593523115828</c:v>
                </c:pt>
                <c:pt idx="85">
                  <c:v>0.219944379410165</c:v>
                </c:pt>
                <c:pt idx="86">
                  <c:v>0.229180228395007</c:v>
                </c:pt>
                <c:pt idx="87">
                  <c:v>0.216062042364442</c:v>
                </c:pt>
                <c:pt idx="88">
                  <c:v>0.182477082318257</c:v>
                </c:pt>
                <c:pt idx="89">
                  <c:v>0.132214965155421</c:v>
                </c:pt>
                <c:pt idx="90">
                  <c:v>0.0705816352718521</c:v>
                </c:pt>
                <c:pt idx="91">
                  <c:v>0.00386510468238672</c:v>
                </c:pt>
                <c:pt idx="92">
                  <c:v>-0.0613073071461916</c:v>
                </c:pt>
                <c:pt idx="93">
                  <c:v>-0.118647167225491</c:v>
                </c:pt>
                <c:pt idx="94">
                  <c:v>-0.162828130479277</c:v>
                </c:pt>
                <c:pt idx="95">
                  <c:v>-0.189976051125207</c:v>
                </c:pt>
                <c:pt idx="96">
                  <c:v>-0.19798258813995</c:v>
                </c:pt>
                <c:pt idx="97">
                  <c:v>-0.186634717252523</c:v>
                </c:pt>
                <c:pt idx="98">
                  <c:v>-0.15757239332305</c:v>
                </c:pt>
                <c:pt idx="99">
                  <c:v>-0.114089226527174</c:v>
                </c:pt>
                <c:pt idx="100">
                  <c:v>-0.0607887312424461</c:v>
                </c:pt>
                <c:pt idx="101">
                  <c:v>-0.00311532984298454</c:v>
                </c:pt>
                <c:pt idx="102">
                  <c:v>0.0532012899055364</c:v>
                </c:pt>
                <c:pt idx="103">
                  <c:v>0.102727043546857</c:v>
                </c:pt>
                <c:pt idx="104">
                  <c:v>0.140857166406512</c:v>
                </c:pt>
                <c:pt idx="105">
                  <c:v>0.164239950881844</c:v>
                </c:pt>
                <c:pt idx="106">
                  <c:v>0.171052768780703</c:v>
                </c:pt>
                <c:pt idx="107">
                  <c:v>0.161119346702965</c:v>
                </c:pt>
                <c:pt idx="108">
                  <c:v>0.135874110325166</c:v>
                </c:pt>
                <c:pt idx="109">
                  <c:v>0.0981851644886902</c:v>
                </c:pt>
                <c:pt idx="110">
                  <c:v>0.0520497557667034</c:v>
                </c:pt>
                <c:pt idx="111">
                  <c:v>0.00218357081127022</c:v>
                </c:pt>
                <c:pt idx="112">
                  <c:v>-0.0464599093491432</c:v>
                </c:pt>
                <c:pt idx="113">
                  <c:v>-0.0891879730371294</c:v>
                </c:pt>
                <c:pt idx="114">
                  <c:v>-0.122026339380044</c:v>
                </c:pt>
                <c:pt idx="115">
                  <c:v>-0.142084718433744</c:v>
                </c:pt>
                <c:pt idx="116">
                  <c:v>-0.147797652993201</c:v>
                </c:pt>
                <c:pt idx="117">
                  <c:v>-0.139028331038507</c:v>
                </c:pt>
                <c:pt idx="118">
                  <c:v>-0.117037381913516</c:v>
                </c:pt>
                <c:pt idx="119">
                  <c:v>-0.0843258862064456</c:v>
                </c:pt>
                <c:pt idx="120">
                  <c:v>-0.0443665869365265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97257336"/>
        <c:axId val="2097170840"/>
      </c:scatterChart>
      <c:valAx>
        <c:axId val="2097257336"/>
        <c:scaling>
          <c:orientation val="minMax"/>
          <c:max val="6.0"/>
          <c:min val="0.0"/>
        </c:scaling>
        <c:delete val="0"/>
        <c:axPos val="b"/>
        <c:title>
          <c:tx>
            <c:strRef>
              <c:f>'Act 15.7.4'!$A$12</c:f>
              <c:strCache>
                <c:ptCount val="1"/>
                <c:pt idx="0">
                  <c:v>time (s)</c:v>
                </c:pt>
              </c:strCache>
            </c:strRef>
          </c:tx>
          <c:layout>
            <c:manualLayout>
              <c:xMode val="edge"/>
              <c:yMode val="edge"/>
              <c:x val="0.49851411589896"/>
              <c:y val="0.944196113974962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0" i="0" u="none" strike="noStrike" baseline="0">
                  <a:solidFill>
                    <a:srgbClr val="000000"/>
                  </a:solidFill>
                  <a:latin typeface="Times"/>
                  <a:ea typeface="MS Sans Serif"/>
                  <a:cs typeface="Times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MS Sans Serif"/>
                <a:cs typeface="Times"/>
              </a:defRPr>
            </a:pPr>
            <a:endParaRPr lang="en-US"/>
          </a:p>
        </c:txPr>
        <c:crossAx val="2097170840"/>
        <c:crosses val="autoZero"/>
        <c:crossBetween val="midCat"/>
        <c:majorUnit val="1.0"/>
        <c:minorUnit val="0.2"/>
      </c:valAx>
      <c:valAx>
        <c:axId val="2097170840"/>
        <c:scaling>
          <c:orientation val="minMax"/>
        </c:scaling>
        <c:delete val="0"/>
        <c:axPos val="l"/>
        <c:title>
          <c:tx>
            <c:strRef>
              <c:f>'Act 15.7.4'!$B$11</c:f>
              <c:strCache>
                <c:ptCount val="1"/>
                <c:pt idx="0">
                  <c:v>Angle (rad)</c:v>
                </c:pt>
              </c:strCache>
            </c:strRef>
          </c:tx>
          <c:layout>
            <c:manualLayout>
              <c:xMode val="edge"/>
              <c:yMode val="edge"/>
              <c:x val="0.0192878338278932"/>
              <c:y val="0.39692367326273"/>
            </c:manualLayout>
          </c:layout>
          <c:overlay val="0"/>
          <c:spPr>
            <a:noFill/>
            <a:ln w="25400">
              <a:noFill/>
            </a:ln>
          </c:spPr>
          <c:txPr>
            <a:bodyPr/>
            <a:lstStyle/>
            <a:p>
              <a:pPr>
                <a:defRPr sz="1000" b="1" i="0" u="none" strike="noStrike" baseline="0">
                  <a:solidFill>
                    <a:srgbClr val="000000"/>
                  </a:solidFill>
                  <a:latin typeface="Times"/>
                  <a:ea typeface="MS Sans Serif"/>
                  <a:cs typeface="Times"/>
                </a:defRPr>
              </a:pPr>
              <a:endParaRPr lang="en-US"/>
            </a:p>
          </c:txPr>
        </c:title>
        <c:numFmt formatCode="0.0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"/>
                <a:ea typeface="MS Sans Serif"/>
                <a:cs typeface="Times"/>
              </a:defRPr>
            </a:pPr>
            <a:endParaRPr lang="en-US"/>
          </a:p>
        </c:txPr>
        <c:crossAx val="2097257336"/>
        <c:crossesAt val="0.0"/>
        <c:crossBetween val="midCat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0</xdr:row>
      <xdr:rowOff>25400</xdr:rowOff>
    </xdr:from>
    <xdr:to>
      <xdr:col>16</xdr:col>
      <xdr:colOff>0</xdr:colOff>
      <xdr:row>35</xdr:row>
      <xdr:rowOff>0</xdr:rowOff>
    </xdr:to>
    <xdr:graphicFrame macro="">
      <xdr:nvGraphicFramePr>
        <xdr:cNvPr id="1034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25400</xdr:colOff>
      <xdr:row>0</xdr:row>
      <xdr:rowOff>25400</xdr:rowOff>
    </xdr:from>
    <xdr:to>
      <xdr:col>16</xdr:col>
      <xdr:colOff>0</xdr:colOff>
      <xdr:row>35</xdr:row>
      <xdr:rowOff>0</xdr:rowOff>
    </xdr:to>
    <xdr:graphicFrame macro="">
      <xdr:nvGraphicFramePr>
        <xdr:cNvPr id="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tabSelected="1" workbookViewId="0">
      <selection activeCell="B14" sqref="B14"/>
    </sheetView>
  </sheetViews>
  <sheetFormatPr baseColWidth="10" defaultColWidth="11.42578125" defaultRowHeight="13" x14ac:dyDescent="0"/>
  <cols>
    <col min="1" max="2" width="8.7109375" style="1" customWidth="1"/>
    <col min="3" max="3" width="8.140625" style="1" customWidth="1"/>
    <col min="4" max="4" width="7.85546875" style="1" customWidth="1"/>
    <col min="5" max="5" width="11" style="1" customWidth="1"/>
    <col min="6" max="16" width="10.7109375" style="1" customWidth="1"/>
    <col min="17" max="16384" width="11.42578125" style="1"/>
  </cols>
  <sheetData>
    <row r="1" spans="1:5" ht="14" customHeight="1">
      <c r="A1" s="2"/>
      <c r="B1" s="3" t="s">
        <v>0</v>
      </c>
      <c r="C1" s="4"/>
      <c r="D1" s="5" t="s">
        <v>15</v>
      </c>
      <c r="E1" s="6">
        <v>1.4500000000000001E-2</v>
      </c>
    </row>
    <row r="2" spans="1:5" ht="14" customHeight="1">
      <c r="A2" s="2"/>
      <c r="B2" s="2"/>
      <c r="C2" s="7"/>
      <c r="D2" s="8" t="s">
        <v>16</v>
      </c>
      <c r="E2" s="9">
        <v>0.125</v>
      </c>
    </row>
    <row r="3" spans="1:5" ht="14" customHeight="1">
      <c r="A3" s="2"/>
      <c r="B3" s="2"/>
      <c r="C3" s="7"/>
      <c r="D3" s="8" t="s">
        <v>17</v>
      </c>
      <c r="E3" s="10">
        <v>4.7500000000000001E-2</v>
      </c>
    </row>
    <row r="4" spans="1:5" ht="14" customHeight="1">
      <c r="A4" s="2"/>
      <c r="B4" s="2"/>
      <c r="C4" s="7"/>
      <c r="D4" s="8" t="s">
        <v>18</v>
      </c>
      <c r="E4" s="27">
        <v>1E-4</v>
      </c>
    </row>
    <row r="5" spans="1:5" ht="14" customHeight="1">
      <c r="A5" s="2"/>
      <c r="B5" s="2"/>
      <c r="C5" s="7"/>
      <c r="D5" s="8" t="s">
        <v>19</v>
      </c>
      <c r="E5" s="11">
        <f>(E1*E3*E3)+(0.5*E2*E3*E3)</f>
        <v>1.7373125E-4</v>
      </c>
    </row>
    <row r="6" spans="1:5" ht="14">
      <c r="A6" s="2"/>
      <c r="B6" s="3" t="s">
        <v>1</v>
      </c>
      <c r="C6" s="7"/>
      <c r="D6" s="8" t="s">
        <v>20</v>
      </c>
      <c r="E6" s="12">
        <v>0.05</v>
      </c>
    </row>
    <row r="7" spans="1:5" ht="14">
      <c r="A7" s="2"/>
      <c r="B7" s="3" t="s">
        <v>2</v>
      </c>
      <c r="C7" s="7"/>
      <c r="D7" s="8" t="s">
        <v>21</v>
      </c>
      <c r="E7" s="13">
        <v>0</v>
      </c>
    </row>
    <row r="8" spans="1:5" ht="17" customHeight="1" thickBot="1">
      <c r="A8" s="2"/>
      <c r="B8" s="2"/>
      <c r="C8" s="14"/>
      <c r="D8" s="15" t="s">
        <v>22</v>
      </c>
      <c r="E8" s="16">
        <v>5</v>
      </c>
    </row>
    <row r="9" spans="1:5" ht="14" customHeight="1">
      <c r="A9" s="2"/>
      <c r="B9" s="2"/>
      <c r="C9" s="2"/>
      <c r="D9" s="2"/>
      <c r="E9" s="2"/>
    </row>
    <row r="10" spans="1:5" ht="14" customHeight="1">
      <c r="A10" s="17" t="s">
        <v>14</v>
      </c>
      <c r="B10" s="18"/>
      <c r="C10" s="18"/>
      <c r="D10" s="18"/>
      <c r="E10" s="18"/>
    </row>
    <row r="11" spans="1:5" ht="14" customHeight="1">
      <c r="A11" s="2"/>
      <c r="B11" s="19" t="s">
        <v>3</v>
      </c>
      <c r="C11" s="17" t="s">
        <v>4</v>
      </c>
      <c r="D11" s="18"/>
      <c r="E11" s="18"/>
    </row>
    <row r="12" spans="1:5" ht="14" customHeight="1">
      <c r="A12" s="20" t="s">
        <v>5</v>
      </c>
      <c r="B12" s="21" t="s">
        <v>6</v>
      </c>
      <c r="C12" s="21" t="s">
        <v>6</v>
      </c>
      <c r="D12" s="21" t="s">
        <v>7</v>
      </c>
      <c r="E12" s="22" t="s">
        <v>8</v>
      </c>
    </row>
    <row r="13" spans="1:5" ht="14" customHeight="1">
      <c r="A13" s="23" t="s">
        <v>9</v>
      </c>
      <c r="B13" s="24" t="s">
        <v>10</v>
      </c>
      <c r="C13" s="24" t="s">
        <v>11</v>
      </c>
      <c r="D13" s="24" t="s">
        <v>12</v>
      </c>
      <c r="E13" s="25" t="s">
        <v>13</v>
      </c>
    </row>
    <row r="14" spans="1:5" ht="14" customHeight="1">
      <c r="A14" s="26">
        <v>0</v>
      </c>
      <c r="B14" s="26"/>
      <c r="C14" s="26">
        <f>E7</f>
        <v>0</v>
      </c>
      <c r="D14" s="26">
        <f>E8</f>
        <v>5</v>
      </c>
      <c r="E14" s="26">
        <f t="shared" ref="E14:E45" si="0">(-($E$1*9.81*$E$3*SIN(C14))/$E$5)+(-($E$4*D14)/$E$5)</f>
        <v>-2.8780084181746233</v>
      </c>
    </row>
    <row r="15" spans="1:5" ht="14" customHeight="1">
      <c r="A15" s="26">
        <f t="shared" ref="A15:A46" si="1">A14+$E$6</f>
        <v>0.05</v>
      </c>
      <c r="B15" s="26"/>
      <c r="C15" s="26">
        <f t="shared" ref="C15:C46" si="2">C14+(D15*$E$6)</f>
        <v>0.24280497895456343</v>
      </c>
      <c r="D15" s="26">
        <f t="shared" ref="D15:D46" si="3">E14*$E$6+D14</f>
        <v>4.8560995790912687</v>
      </c>
      <c r="E15" s="26">
        <f t="shared" si="0"/>
        <v>-12.145673918456755</v>
      </c>
    </row>
    <row r="16" spans="1:5" ht="14" customHeight="1">
      <c r="A16" s="26">
        <f t="shared" si="1"/>
        <v>0.1</v>
      </c>
      <c r="B16" s="26"/>
      <c r="C16" s="26">
        <f t="shared" si="2"/>
        <v>0.45524577311298497</v>
      </c>
      <c r="D16" s="26">
        <f t="shared" si="3"/>
        <v>4.2488158831684313</v>
      </c>
      <c r="E16" s="26">
        <f t="shared" si="0"/>
        <v>-19.545480159915822</v>
      </c>
    </row>
    <row r="17" spans="1:5" ht="14" customHeight="1">
      <c r="A17" s="26">
        <f t="shared" si="1"/>
        <v>0.15000000000000002</v>
      </c>
      <c r="B17" s="26"/>
      <c r="C17" s="26">
        <f t="shared" si="2"/>
        <v>0.61882286687161703</v>
      </c>
      <c r="D17" s="26">
        <f t="shared" si="3"/>
        <v>3.2715418751726402</v>
      </c>
      <c r="E17" s="26">
        <f t="shared" si="0"/>
        <v>-24.443053695658275</v>
      </c>
    </row>
    <row r="18" spans="1:5" ht="14" customHeight="1">
      <c r="A18" s="26">
        <f t="shared" si="1"/>
        <v>0.2</v>
      </c>
      <c r="B18" s="26"/>
      <c r="C18" s="26">
        <f t="shared" si="2"/>
        <v>0.7212923263911033</v>
      </c>
      <c r="D18" s="26">
        <f t="shared" si="3"/>
        <v>2.0493891903897263</v>
      </c>
      <c r="E18" s="26">
        <f t="shared" si="0"/>
        <v>-26.861736166507963</v>
      </c>
    </row>
    <row r="19" spans="1:5" ht="14" customHeight="1">
      <c r="A19" s="26">
        <f t="shared" si="1"/>
        <v>0.25</v>
      </c>
      <c r="B19" s="26"/>
      <c r="C19" s="26">
        <f t="shared" si="2"/>
        <v>0.75660744549431969</v>
      </c>
      <c r="D19" s="26">
        <f t="shared" si="3"/>
        <v>0.70630238206432816</v>
      </c>
      <c r="E19" s="26">
        <f t="shared" si="0"/>
        <v>-27.103823137637374</v>
      </c>
    </row>
    <row r="20" spans="1:5" ht="14" customHeight="1">
      <c r="A20" s="26">
        <f t="shared" si="1"/>
        <v>0.3</v>
      </c>
      <c r="B20" s="26"/>
      <c r="C20" s="26">
        <f t="shared" si="2"/>
        <v>0.7241630067534427</v>
      </c>
      <c r="D20" s="26">
        <f t="shared" si="3"/>
        <v>-0.6488887748175407</v>
      </c>
      <c r="E20" s="26">
        <f t="shared" si="0"/>
        <v>-25.392336693799226</v>
      </c>
    </row>
    <row r="21" spans="1:5" ht="14" customHeight="1">
      <c r="A21" s="26">
        <f t="shared" si="1"/>
        <v>0.35</v>
      </c>
      <c r="B21" s="26"/>
      <c r="C21" s="26">
        <f t="shared" si="2"/>
        <v>0.62823772627806762</v>
      </c>
      <c r="D21" s="26">
        <f t="shared" si="3"/>
        <v>-1.9185056095075022</v>
      </c>
      <c r="E21" s="26">
        <f t="shared" si="0"/>
        <v>-21.752906328875081</v>
      </c>
    </row>
    <row r="22" spans="1:5" ht="14" customHeight="1">
      <c r="A22" s="26">
        <f t="shared" si="1"/>
        <v>0.39999999999999997</v>
      </c>
      <c r="B22" s="26"/>
      <c r="C22" s="26">
        <f t="shared" si="2"/>
        <v>0.4779301799805048</v>
      </c>
      <c r="D22" s="26">
        <f t="shared" si="3"/>
        <v>-3.006150925951256</v>
      </c>
      <c r="E22" s="26">
        <f t="shared" si="0"/>
        <v>-16.157416021075697</v>
      </c>
    </row>
    <row r="23" spans="1:5" ht="14" customHeight="1">
      <c r="A23" s="26">
        <f t="shared" si="1"/>
        <v>0.44999999999999996</v>
      </c>
      <c r="B23" s="26"/>
      <c r="C23" s="26">
        <f t="shared" si="2"/>
        <v>0.28722909363025273</v>
      </c>
      <c r="D23" s="26">
        <f t="shared" si="3"/>
        <v>-3.8140217270050409</v>
      </c>
      <c r="E23" s="26">
        <f t="shared" si="0"/>
        <v>-8.8223949873109966</v>
      </c>
    </row>
    <row r="24" spans="1:5" ht="14" customHeight="1">
      <c r="A24" s="26">
        <f t="shared" si="1"/>
        <v>0.49999999999999994</v>
      </c>
      <c r="B24" s="26"/>
      <c r="C24" s="26">
        <f t="shared" si="2"/>
        <v>7.4472019811723161E-2</v>
      </c>
      <c r="D24" s="26">
        <f t="shared" si="3"/>
        <v>-4.255141476370591</v>
      </c>
      <c r="E24" s="26">
        <f t="shared" si="0"/>
        <v>-0.44437203885196963</v>
      </c>
    </row>
    <row r="25" spans="1:5" ht="14" customHeight="1">
      <c r="A25" s="26">
        <f t="shared" si="1"/>
        <v>0.54999999999999993</v>
      </c>
      <c r="B25" s="26"/>
      <c r="C25" s="26">
        <f t="shared" si="2"/>
        <v>-0.13939598410393633</v>
      </c>
      <c r="D25" s="26">
        <f t="shared" si="3"/>
        <v>-4.2773600783131895</v>
      </c>
      <c r="E25" s="26">
        <f t="shared" si="0"/>
        <v>7.8658093495728689</v>
      </c>
    </row>
    <row r="26" spans="1:5" ht="14" customHeight="1">
      <c r="A26" s="26">
        <f t="shared" si="1"/>
        <v>0.6</v>
      </c>
      <c r="B26" s="26"/>
      <c r="C26" s="26">
        <f t="shared" si="2"/>
        <v>-0.33359946464566365</v>
      </c>
      <c r="D26" s="26">
        <f t="shared" si="3"/>
        <v>-3.8840696108345458</v>
      </c>
      <c r="E26" s="26">
        <f t="shared" si="0"/>
        <v>14.970490443902294</v>
      </c>
    </row>
    <row r="27" spans="1:5" ht="14" customHeight="1">
      <c r="A27" s="26">
        <f t="shared" si="1"/>
        <v>0.65</v>
      </c>
      <c r="B27" s="26"/>
      <c r="C27" s="26">
        <f t="shared" si="2"/>
        <v>-0.49037671907763519</v>
      </c>
      <c r="D27" s="26">
        <f t="shared" si="3"/>
        <v>-3.1355450886394309</v>
      </c>
      <c r="E27" s="26">
        <f t="shared" si="0"/>
        <v>20.121012525668434</v>
      </c>
    </row>
    <row r="28" spans="1:5" ht="14" customHeight="1">
      <c r="A28" s="26">
        <f t="shared" si="1"/>
        <v>0.70000000000000007</v>
      </c>
      <c r="B28" s="26"/>
      <c r="C28" s="26">
        <f t="shared" si="2"/>
        <v>-0.59685144219543562</v>
      </c>
      <c r="D28" s="26">
        <f t="shared" si="3"/>
        <v>-2.1294944623560093</v>
      </c>
      <c r="E28" s="26">
        <f t="shared" si="0"/>
        <v>23.084258948782303</v>
      </c>
    </row>
    <row r="29" spans="1:5" ht="14" customHeight="1">
      <c r="A29" s="26">
        <f t="shared" si="1"/>
        <v>0.75000000000000011</v>
      </c>
      <c r="B29" s="26"/>
      <c r="C29" s="26">
        <f t="shared" si="2"/>
        <v>-0.64561551794128036</v>
      </c>
      <c r="D29" s="26">
        <f t="shared" si="3"/>
        <v>-0.97528151491689408</v>
      </c>
      <c r="E29" s="26">
        <f t="shared" si="0"/>
        <v>23.961898724427712</v>
      </c>
    </row>
    <row r="30" spans="1:5" ht="14" customHeight="1">
      <c r="A30" s="26">
        <f t="shared" si="1"/>
        <v>0.80000000000000016</v>
      </c>
      <c r="B30" s="26"/>
      <c r="C30" s="26">
        <f t="shared" si="2"/>
        <v>-0.63447484687605582</v>
      </c>
      <c r="D30" s="26">
        <f t="shared" si="3"/>
        <v>0.22281342130449167</v>
      </c>
      <c r="E30" s="26">
        <f t="shared" si="0"/>
        <v>22.92475839446244</v>
      </c>
    </row>
    <row r="31" spans="1:5" ht="14" customHeight="1">
      <c r="A31" s="26">
        <f t="shared" si="1"/>
        <v>0.8500000000000002</v>
      </c>
      <c r="B31" s="26"/>
      <c r="C31" s="26">
        <f t="shared" si="2"/>
        <v>-0.56602227982467512</v>
      </c>
      <c r="D31" s="26">
        <f t="shared" si="3"/>
        <v>1.3690513410276137</v>
      </c>
      <c r="E31" s="26">
        <f t="shared" si="0"/>
        <v>20.068567259616227</v>
      </c>
    </row>
    <row r="32" spans="1:5" ht="14" customHeight="1">
      <c r="A32" s="26">
        <f t="shared" si="1"/>
        <v>0.90000000000000024</v>
      </c>
      <c r="B32" s="26"/>
      <c r="C32" s="26">
        <f t="shared" si="2"/>
        <v>-0.44739829462425384</v>
      </c>
      <c r="D32" s="26">
        <f t="shared" si="3"/>
        <v>2.3724797040084251</v>
      </c>
      <c r="E32" s="26">
        <f t="shared" si="0"/>
        <v>15.459612351283777</v>
      </c>
    </row>
    <row r="33" spans="1:5" ht="14" customHeight="1">
      <c r="A33" s="26">
        <f t="shared" si="1"/>
        <v>0.95000000000000029</v>
      </c>
      <c r="B33" s="26"/>
      <c r="C33" s="26">
        <f t="shared" si="2"/>
        <v>-0.29012527854562314</v>
      </c>
      <c r="D33" s="26">
        <f t="shared" si="3"/>
        <v>3.1454603215726138</v>
      </c>
      <c r="E33" s="26">
        <f t="shared" si="0"/>
        <v>9.3151957220654413</v>
      </c>
    </row>
    <row r="34" spans="1:5" ht="14" customHeight="1">
      <c r="A34" s="26">
        <f t="shared" si="1"/>
        <v>1.0000000000000002</v>
      </c>
      <c r="B34" s="26"/>
      <c r="C34" s="26">
        <f t="shared" si="2"/>
        <v>-0.10956427316182885</v>
      </c>
      <c r="D34" s="26">
        <f t="shared" si="3"/>
        <v>3.6112201076758859</v>
      </c>
      <c r="E34" s="26">
        <f t="shared" si="0"/>
        <v>2.1739545895217751</v>
      </c>
    </row>
    <row r="35" spans="1:5" ht="14" customHeight="1">
      <c r="A35" s="26">
        <f t="shared" si="1"/>
        <v>1.0500000000000003</v>
      </c>
      <c r="B35" s="26"/>
      <c r="C35" s="26">
        <f t="shared" si="2"/>
        <v>7.6431618695769893E-2</v>
      </c>
      <c r="D35" s="26">
        <f t="shared" si="3"/>
        <v>3.7199178371519745</v>
      </c>
      <c r="E35" s="26">
        <f t="shared" si="0"/>
        <v>-5.1108241484255341</v>
      </c>
    </row>
    <row r="36" spans="1:5" ht="14" customHeight="1">
      <c r="A36" s="26">
        <f t="shared" si="1"/>
        <v>1.1000000000000003</v>
      </c>
      <c r="B36" s="26"/>
      <c r="C36" s="26">
        <f t="shared" si="2"/>
        <v>0.24965045018230481</v>
      </c>
      <c r="D36" s="26">
        <f t="shared" si="3"/>
        <v>3.4643766297306979</v>
      </c>
      <c r="E36" s="26">
        <f t="shared" si="0"/>
        <v>-11.602794950832564</v>
      </c>
    </row>
    <row r="37" spans="1:5" ht="14" customHeight="1">
      <c r="A37" s="26">
        <f t="shared" si="1"/>
        <v>1.1500000000000004</v>
      </c>
      <c r="B37" s="26"/>
      <c r="C37" s="26">
        <f t="shared" si="2"/>
        <v>0.39386229429175834</v>
      </c>
      <c r="D37" s="26">
        <f t="shared" si="3"/>
        <v>2.8842368821890698</v>
      </c>
      <c r="E37" s="26">
        <f t="shared" si="0"/>
        <v>-16.585020318639465</v>
      </c>
    </row>
    <row r="38" spans="1:5" ht="14" customHeight="1">
      <c r="A38" s="26">
        <f t="shared" si="1"/>
        <v>1.2000000000000004</v>
      </c>
      <c r="B38" s="26"/>
      <c r="C38" s="26">
        <f t="shared" si="2"/>
        <v>0.49661158760461316</v>
      </c>
      <c r="D38" s="26">
        <f t="shared" si="3"/>
        <v>2.0549858662570966</v>
      </c>
      <c r="E38" s="26">
        <f t="shared" si="0"/>
        <v>-19.712590487032159</v>
      </c>
    </row>
    <row r="39" spans="1:5" ht="14" customHeight="1">
      <c r="A39" s="26">
        <f t="shared" si="1"/>
        <v>1.2500000000000004</v>
      </c>
      <c r="B39" s="26"/>
      <c r="C39" s="26">
        <f t="shared" si="2"/>
        <v>0.55007940469988759</v>
      </c>
      <c r="D39" s="26">
        <f t="shared" si="3"/>
        <v>1.0693563419054886</v>
      </c>
      <c r="E39" s="26">
        <f t="shared" si="0"/>
        <v>-20.94615183915209</v>
      </c>
    </row>
    <row r="40" spans="1:5" ht="14" customHeight="1">
      <c r="A40" s="26">
        <f t="shared" si="1"/>
        <v>1.3000000000000005</v>
      </c>
      <c r="B40" s="26"/>
      <c r="C40" s="26">
        <f t="shared" si="2"/>
        <v>0.55118184219728183</v>
      </c>
      <c r="D40" s="26">
        <f t="shared" si="3"/>
        <v>2.2048749947884083E-2</v>
      </c>
      <c r="E40" s="26">
        <f t="shared" si="0"/>
        <v>-20.379857885166597</v>
      </c>
    </row>
    <row r="41" spans="1:5" ht="14" customHeight="1">
      <c r="A41" s="26">
        <f t="shared" si="1"/>
        <v>1.3500000000000005</v>
      </c>
      <c r="B41" s="26"/>
      <c r="C41" s="26">
        <f t="shared" si="2"/>
        <v>0.50133463498175956</v>
      </c>
      <c r="D41" s="26">
        <f t="shared" si="3"/>
        <v>-0.99694414431044587</v>
      </c>
      <c r="E41" s="26">
        <f t="shared" si="0"/>
        <v>-18.117183860709073</v>
      </c>
    </row>
    <row r="42" spans="1:5" ht="14" customHeight="1">
      <c r="A42" s="26">
        <f t="shared" si="1"/>
        <v>1.4000000000000006</v>
      </c>
      <c r="B42" s="26"/>
      <c r="C42" s="26">
        <f t="shared" si="2"/>
        <v>0.40619446811446458</v>
      </c>
      <c r="D42" s="26">
        <f t="shared" si="3"/>
        <v>-1.9028033373458997</v>
      </c>
      <c r="E42" s="26">
        <f t="shared" si="0"/>
        <v>-14.271338024517082</v>
      </c>
    </row>
    <row r="43" spans="1:5" ht="14" customHeight="1">
      <c r="A43" s="26">
        <f t="shared" si="1"/>
        <v>1.4500000000000006</v>
      </c>
      <c r="B43" s="26"/>
      <c r="C43" s="26">
        <f t="shared" si="2"/>
        <v>0.27537595618587685</v>
      </c>
      <c r="D43" s="26">
        <f t="shared" si="3"/>
        <v>-2.6163702385717538</v>
      </c>
      <c r="E43" s="26">
        <f t="shared" si="0"/>
        <v>-9.0689027784717258</v>
      </c>
    </row>
    <row r="44" spans="1:5" ht="14" customHeight="1">
      <c r="A44" s="26">
        <f t="shared" si="1"/>
        <v>1.5000000000000007</v>
      </c>
      <c r="B44" s="26"/>
      <c r="C44" s="26">
        <f t="shared" si="2"/>
        <v>0.12188518731110984</v>
      </c>
      <c r="D44" s="26">
        <f t="shared" si="3"/>
        <v>-3.0698153774953401</v>
      </c>
      <c r="E44" s="26">
        <f t="shared" si="0"/>
        <v>-2.9615566198834822</v>
      </c>
    </row>
    <row r="45" spans="1:5" ht="14" customHeight="1">
      <c r="A45" s="26">
        <f t="shared" si="1"/>
        <v>1.5500000000000007</v>
      </c>
      <c r="B45" s="26"/>
      <c r="C45" s="26">
        <f t="shared" si="2"/>
        <v>-3.9009473113365889E-2</v>
      </c>
      <c r="D45" s="26">
        <f t="shared" si="3"/>
        <v>-3.2178932084895142</v>
      </c>
      <c r="E45" s="26">
        <f t="shared" si="0"/>
        <v>3.3689698695123713</v>
      </c>
    </row>
    <row r="46" spans="1:5" ht="14" customHeight="1">
      <c r="A46" s="26">
        <f t="shared" si="1"/>
        <v>1.6000000000000008</v>
      </c>
      <c r="B46" s="26"/>
      <c r="C46" s="26">
        <f t="shared" si="2"/>
        <v>-0.19148170886406068</v>
      </c>
      <c r="D46" s="26">
        <f t="shared" si="3"/>
        <v>-3.0494447150138955</v>
      </c>
      <c r="E46" s="26">
        <f t="shared" ref="E46:E77" si="4">(-($E$1*9.81*$E$3*SIN(C46))/$E$5)+(-($E$4*D46)/$E$5)</f>
        <v>9.1568175936738978</v>
      </c>
    </row>
    <row r="47" spans="1:5" ht="14" customHeight="1">
      <c r="A47" s="26">
        <f t="shared" ref="A47:A78" si="5">A46+$E$6</f>
        <v>1.6500000000000008</v>
      </c>
      <c r="B47" s="26"/>
      <c r="C47" s="26">
        <f t="shared" ref="C47:C78" si="6">C46+(D47*$E$6)</f>
        <v>-0.32106190063057072</v>
      </c>
      <c r="D47" s="26">
        <f t="shared" ref="D47:D78" si="7">E46*$E$6+D46</f>
        <v>-2.5916038353302007</v>
      </c>
      <c r="E47" s="26">
        <f t="shared" si="4"/>
        <v>13.764835351006889</v>
      </c>
    </row>
    <row r="48" spans="1:5" ht="14" customHeight="1">
      <c r="A48" s="26">
        <f t="shared" si="5"/>
        <v>1.7000000000000008</v>
      </c>
      <c r="B48" s="26"/>
      <c r="C48" s="26">
        <f t="shared" si="6"/>
        <v>-0.41623000401956356</v>
      </c>
      <c r="D48" s="26">
        <f t="shared" si="7"/>
        <v>-1.9033620677798562</v>
      </c>
      <c r="E48" s="26">
        <f t="shared" si="4"/>
        <v>16.819930764407999</v>
      </c>
    </row>
    <row r="49" spans="1:5" ht="14" customHeight="1">
      <c r="A49" s="26">
        <f t="shared" si="5"/>
        <v>1.7500000000000009</v>
      </c>
      <c r="B49" s="26"/>
      <c r="C49" s="26">
        <f t="shared" si="6"/>
        <v>-0.46934828049753635</v>
      </c>
      <c r="D49" s="26">
        <f t="shared" si="7"/>
        <v>-1.0623655295594561</v>
      </c>
      <c r="E49" s="26">
        <f t="shared" si="4"/>
        <v>18.202242841751229</v>
      </c>
    </row>
    <row r="50" spans="1:5" ht="14" customHeight="1">
      <c r="A50" s="26">
        <f t="shared" si="5"/>
        <v>1.8000000000000009</v>
      </c>
      <c r="B50" s="26"/>
      <c r="C50" s="26">
        <f t="shared" si="6"/>
        <v>-0.47696094987113108</v>
      </c>
      <c r="D50" s="26">
        <f t="shared" si="7"/>
        <v>-0.15225338747189454</v>
      </c>
      <c r="E50" s="26">
        <f t="shared" si="4"/>
        <v>17.941919555758798</v>
      </c>
    </row>
    <row r="51" spans="1:5" ht="14" customHeight="1">
      <c r="A51" s="26">
        <f t="shared" si="5"/>
        <v>1.850000000000001</v>
      </c>
      <c r="B51" s="26"/>
      <c r="C51" s="26">
        <f t="shared" si="6"/>
        <v>-0.43971882035532883</v>
      </c>
      <c r="D51" s="26">
        <f t="shared" si="7"/>
        <v>0.74484259031604538</v>
      </c>
      <c r="E51" s="26">
        <f t="shared" si="4"/>
        <v>16.126720530896968</v>
      </c>
    </row>
    <row r="52" spans="1:5" ht="14" customHeight="1">
      <c r="A52" s="26">
        <f t="shared" si="5"/>
        <v>1.900000000000001</v>
      </c>
      <c r="B52" s="26"/>
      <c r="C52" s="26">
        <f t="shared" si="6"/>
        <v>-0.36215988951228412</v>
      </c>
      <c r="D52" s="26">
        <f t="shared" si="7"/>
        <v>1.5511786168608939</v>
      </c>
      <c r="E52" s="26">
        <f t="shared" si="4"/>
        <v>12.886132837704652</v>
      </c>
    </row>
    <row r="53" spans="1:5" ht="14" customHeight="1">
      <c r="A53" s="26">
        <f t="shared" si="5"/>
        <v>1.9500000000000011</v>
      </c>
      <c r="B53" s="26"/>
      <c r="C53" s="26">
        <f t="shared" si="6"/>
        <v>-0.25238562657497776</v>
      </c>
      <c r="D53" s="26">
        <f t="shared" si="7"/>
        <v>2.1954852587461264</v>
      </c>
      <c r="E53" s="26">
        <f t="shared" si="4"/>
        <v>8.4480097298374126</v>
      </c>
    </row>
    <row r="54" spans="1:5" ht="14" customHeight="1">
      <c r="A54" s="26">
        <f t="shared" si="5"/>
        <v>2.0000000000000009</v>
      </c>
      <c r="B54" s="26"/>
      <c r="C54" s="26">
        <f t="shared" si="6"/>
        <v>-0.1214913393130779</v>
      </c>
      <c r="D54" s="26">
        <f t="shared" si="7"/>
        <v>2.6178857452379969</v>
      </c>
      <c r="E54" s="26">
        <f t="shared" si="4"/>
        <v>3.2064840784145465</v>
      </c>
    </row>
    <row r="55" spans="1:5" ht="14" customHeight="1">
      <c r="A55" s="26">
        <f t="shared" si="5"/>
        <v>2.0500000000000007</v>
      </c>
      <c r="B55" s="26"/>
      <c r="C55" s="26">
        <f t="shared" si="6"/>
        <v>1.7419158144858338E-2</v>
      </c>
      <c r="D55" s="26">
        <f t="shared" si="7"/>
        <v>2.7782099491587244</v>
      </c>
      <c r="E55" s="26">
        <f t="shared" si="4"/>
        <v>-2.2765621048285052</v>
      </c>
    </row>
    <row r="56" spans="1:5" ht="14" customHeight="1">
      <c r="A56" s="26">
        <f t="shared" si="5"/>
        <v>2.1000000000000005</v>
      </c>
      <c r="B56" s="26"/>
      <c r="C56" s="26">
        <f t="shared" si="6"/>
        <v>0.15063825034072331</v>
      </c>
      <c r="D56" s="26">
        <f t="shared" si="7"/>
        <v>2.6643818439172993</v>
      </c>
      <c r="E56" s="26">
        <f t="shared" si="4"/>
        <v>-7.3700112704822667</v>
      </c>
    </row>
    <row r="57" spans="1:5" ht="14" customHeight="1">
      <c r="A57" s="26">
        <f t="shared" si="5"/>
        <v>2.1500000000000004</v>
      </c>
      <c r="B57" s="26"/>
      <c r="C57" s="26">
        <f t="shared" si="6"/>
        <v>0.26543231436038262</v>
      </c>
      <c r="D57" s="26">
        <f t="shared" si="7"/>
        <v>2.2958812803931861</v>
      </c>
      <c r="E57" s="26">
        <f t="shared" si="4"/>
        <v>-11.523735495336359</v>
      </c>
    </row>
    <row r="58" spans="1:5" ht="14" customHeight="1">
      <c r="A58" s="26">
        <f t="shared" si="5"/>
        <v>2.2000000000000002</v>
      </c>
      <c r="B58" s="26"/>
      <c r="C58" s="26">
        <f t="shared" si="6"/>
        <v>0.35141703964170101</v>
      </c>
      <c r="D58" s="26">
        <f t="shared" si="7"/>
        <v>1.7196945056263679</v>
      </c>
      <c r="E58" s="26">
        <f t="shared" si="4"/>
        <v>-14.377363069958708</v>
      </c>
    </row>
    <row r="59" spans="1:5" ht="14" customHeight="1">
      <c r="A59" s="26">
        <f t="shared" si="5"/>
        <v>2.25</v>
      </c>
      <c r="B59" s="26"/>
      <c r="C59" s="26">
        <f t="shared" si="6"/>
        <v>0.40145835724812262</v>
      </c>
      <c r="D59" s="26">
        <f t="shared" si="7"/>
        <v>1.0008263521284326</v>
      </c>
      <c r="E59" s="26">
        <f t="shared" si="4"/>
        <v>-15.773294484530691</v>
      </c>
    </row>
    <row r="60" spans="1:5" ht="14" customHeight="1">
      <c r="A60" s="26">
        <f t="shared" si="5"/>
        <v>2.2999999999999998</v>
      </c>
      <c r="B60" s="26"/>
      <c r="C60" s="26">
        <f t="shared" si="6"/>
        <v>0.41206643864321751</v>
      </c>
      <c r="D60" s="26">
        <f t="shared" si="7"/>
        <v>0.21216162790189808</v>
      </c>
      <c r="E60" s="26">
        <f t="shared" si="4"/>
        <v>-15.698235865768597</v>
      </c>
    </row>
    <row r="61" spans="1:5" ht="14" customHeight="1">
      <c r="A61" s="26">
        <f t="shared" si="5"/>
        <v>2.3499999999999996</v>
      </c>
      <c r="B61" s="26"/>
      <c r="C61" s="26">
        <f t="shared" si="6"/>
        <v>0.38342893037389092</v>
      </c>
      <c r="D61" s="26">
        <f t="shared" si="7"/>
        <v>-0.57275016538653178</v>
      </c>
      <c r="E61" s="26">
        <f t="shared" si="4"/>
        <v>-14.21966802297217</v>
      </c>
    </row>
    <row r="62" spans="1:5" ht="14" customHeight="1">
      <c r="A62" s="26">
        <f t="shared" si="5"/>
        <v>2.3999999999999995</v>
      </c>
      <c r="B62" s="26"/>
      <c r="C62" s="26">
        <f t="shared" si="6"/>
        <v>0.31924225204713391</v>
      </c>
      <c r="D62" s="26">
        <f t="shared" si="7"/>
        <v>-1.2837335665351404</v>
      </c>
      <c r="E62" s="26">
        <f t="shared" si="4"/>
        <v>-11.467012014451644</v>
      </c>
    </row>
    <row r="63" spans="1:5" ht="14" customHeight="1">
      <c r="A63" s="26">
        <f t="shared" si="5"/>
        <v>2.4499999999999993</v>
      </c>
      <c r="B63" s="26"/>
      <c r="C63" s="26">
        <f t="shared" si="6"/>
        <v>0.22638804368424775</v>
      </c>
      <c r="D63" s="26">
        <f t="shared" si="7"/>
        <v>-1.8570841672577227</v>
      </c>
      <c r="E63" s="26">
        <f t="shared" si="4"/>
        <v>-7.6605737618996681</v>
      </c>
    </row>
    <row r="64" spans="1:5" ht="14" customHeight="1">
      <c r="A64" s="26">
        <f t="shared" si="5"/>
        <v>2.4999999999999991</v>
      </c>
      <c r="B64" s="26"/>
      <c r="C64" s="26">
        <f t="shared" si="6"/>
        <v>0.11438240091661243</v>
      </c>
      <c r="D64" s="26">
        <f t="shared" si="7"/>
        <v>-2.2401128553527063</v>
      </c>
      <c r="E64" s="26">
        <f t="shared" si="4"/>
        <v>-3.1493759148161886</v>
      </c>
    </row>
    <row r="65" spans="1:5" ht="14" customHeight="1">
      <c r="A65" s="26">
        <f t="shared" si="5"/>
        <v>2.5499999999999989</v>
      </c>
      <c r="B65" s="26"/>
      <c r="C65" s="26">
        <f t="shared" si="6"/>
        <v>-5.4966816380633554E-3</v>
      </c>
      <c r="D65" s="26">
        <f t="shared" si="7"/>
        <v>-2.3975816510935157</v>
      </c>
      <c r="E65" s="26">
        <f t="shared" si="4"/>
        <v>1.5938241587159456</v>
      </c>
    </row>
    <row r="66" spans="1:5" ht="14" customHeight="1">
      <c r="A66" s="26">
        <f t="shared" si="5"/>
        <v>2.5999999999999988</v>
      </c>
      <c r="B66" s="26"/>
      <c r="C66" s="26">
        <f t="shared" si="6"/>
        <v>-0.12139120379594928</v>
      </c>
      <c r="D66" s="26">
        <f t="shared" si="7"/>
        <v>-2.3178904431577183</v>
      </c>
      <c r="E66" s="26">
        <f t="shared" si="4"/>
        <v>6.0436594421539365</v>
      </c>
    </row>
    <row r="67" spans="1:5" ht="14" customHeight="1">
      <c r="A67" s="26">
        <f t="shared" si="5"/>
        <v>2.6499999999999986</v>
      </c>
      <c r="B67" s="26"/>
      <c r="C67" s="26">
        <f t="shared" si="6"/>
        <v>-0.22217657734845037</v>
      </c>
      <c r="D67" s="26">
        <f t="shared" si="7"/>
        <v>-2.0157074710500216</v>
      </c>
      <c r="E67" s="26">
        <f t="shared" si="4"/>
        <v>9.730072060800417</v>
      </c>
    </row>
    <row r="68" spans="1:5" ht="14" customHeight="1">
      <c r="A68" s="26">
        <f t="shared" si="5"/>
        <v>2.6999999999999984</v>
      </c>
      <c r="B68" s="26"/>
      <c r="C68" s="26">
        <f t="shared" si="6"/>
        <v>-0.2986367707489504</v>
      </c>
      <c r="D68" s="26">
        <f t="shared" si="7"/>
        <v>-1.5292038680100006</v>
      </c>
      <c r="E68" s="26">
        <f t="shared" si="4"/>
        <v>12.322722523149523</v>
      </c>
    </row>
    <row r="69" spans="1:5" ht="14" customHeight="1">
      <c r="A69" s="26">
        <f t="shared" si="5"/>
        <v>2.7499999999999982</v>
      </c>
      <c r="B69" s="26"/>
      <c r="C69" s="26">
        <f t="shared" si="6"/>
        <v>-0.34429015784157663</v>
      </c>
      <c r="D69" s="26">
        <f t="shared" si="7"/>
        <v>-0.91306774185252448</v>
      </c>
      <c r="E69" s="26">
        <f t="shared" si="4"/>
        <v>13.652494961786974</v>
      </c>
    </row>
    <row r="70" spans="1:5" ht="14" customHeight="1">
      <c r="A70" s="26">
        <f t="shared" si="5"/>
        <v>2.799999999999998</v>
      </c>
      <c r="B70" s="26"/>
      <c r="C70" s="26">
        <f t="shared" si="6"/>
        <v>-0.35581230752973542</v>
      </c>
      <c r="D70" s="26">
        <f t="shared" si="7"/>
        <v>-0.23044299376317567</v>
      </c>
      <c r="E70" s="26">
        <f t="shared" si="4"/>
        <v>13.680508616972016</v>
      </c>
    </row>
    <row r="71" spans="1:5" ht="14" customHeight="1">
      <c r="A71" s="26">
        <f t="shared" si="5"/>
        <v>2.8499999999999979</v>
      </c>
      <c r="B71" s="26"/>
      <c r="C71" s="26">
        <f t="shared" si="6"/>
        <v>-0.33313318567546413</v>
      </c>
      <c r="D71" s="26">
        <f t="shared" si="7"/>
        <v>0.45358243708542523</v>
      </c>
      <c r="E71" s="26">
        <f t="shared" si="4"/>
        <v>12.456594775725415</v>
      </c>
    </row>
    <row r="72" spans="1:5" ht="14" customHeight="1">
      <c r="A72" s="26">
        <f t="shared" si="5"/>
        <v>2.8999999999999977</v>
      </c>
      <c r="B72" s="26"/>
      <c r="C72" s="26">
        <f t="shared" si="6"/>
        <v>-0.27931257688187933</v>
      </c>
      <c r="D72" s="26">
        <f t="shared" si="7"/>
        <v>1.076412175871696</v>
      </c>
      <c r="E72" s="26">
        <f t="shared" si="4"/>
        <v>10.102554927689383</v>
      </c>
    </row>
    <row r="73" spans="1:5" ht="14" customHeight="1">
      <c r="A73" s="26">
        <f t="shared" si="5"/>
        <v>2.9499999999999975</v>
      </c>
      <c r="B73" s="26"/>
      <c r="C73" s="26">
        <f t="shared" si="6"/>
        <v>-0.20023558076907105</v>
      </c>
      <c r="D73" s="26">
        <f t="shared" si="7"/>
        <v>1.581539922256165</v>
      </c>
      <c r="E73" s="26">
        <f t="shared" si="4"/>
        <v>6.8251545200802166</v>
      </c>
    </row>
    <row r="74" spans="1:5" ht="14" customHeight="1">
      <c r="A74" s="26">
        <f t="shared" si="5"/>
        <v>2.9999999999999973</v>
      </c>
      <c r="B74" s="26"/>
      <c r="C74" s="26">
        <f t="shared" si="6"/>
        <v>-0.10409569835606225</v>
      </c>
      <c r="D74" s="26">
        <f t="shared" si="7"/>
        <v>1.9227976482601759</v>
      </c>
      <c r="E74" s="26">
        <f t="shared" si="4"/>
        <v>2.9343460424541998</v>
      </c>
    </row>
    <row r="75" spans="1:5" ht="14" customHeight="1">
      <c r="A75" s="26">
        <f t="shared" si="5"/>
        <v>3.0499999999999972</v>
      </c>
      <c r="B75" s="26"/>
      <c r="C75" s="26">
        <f t="shared" si="6"/>
        <v>-6.1995083691794572E-4</v>
      </c>
      <c r="D75" s="26">
        <f t="shared" si="7"/>
        <v>2.069514950382886</v>
      </c>
      <c r="E75" s="26">
        <f t="shared" si="4"/>
        <v>-1.1671055854011942</v>
      </c>
    </row>
    <row r="76" spans="1:5" ht="14" customHeight="1">
      <c r="A76" s="26">
        <f t="shared" si="5"/>
        <v>3.099999999999997</v>
      </c>
      <c r="B76" s="26"/>
      <c r="C76" s="26">
        <f t="shared" si="6"/>
        <v>9.9938032718723382E-2</v>
      </c>
      <c r="D76" s="26">
        <f t="shared" si="7"/>
        <v>2.0111596711128263</v>
      </c>
      <c r="E76" s="26">
        <f t="shared" si="4"/>
        <v>-5.0378822102380063</v>
      </c>
    </row>
    <row r="77" spans="1:5" ht="14" customHeight="1">
      <c r="A77" s="26">
        <f t="shared" si="5"/>
        <v>3.1499999999999968</v>
      </c>
      <c r="B77" s="26"/>
      <c r="C77" s="26">
        <f t="shared" si="6"/>
        <v>0.1879013107487697</v>
      </c>
      <c r="D77" s="26">
        <f t="shared" si="7"/>
        <v>1.759265560600926</v>
      </c>
      <c r="E77" s="26">
        <f t="shared" si="4"/>
        <v>-8.2774397066935705</v>
      </c>
    </row>
    <row r="78" spans="1:5" ht="14" customHeight="1">
      <c r="A78" s="26">
        <f t="shared" si="5"/>
        <v>3.1999999999999966</v>
      </c>
      <c r="B78" s="26"/>
      <c r="C78" s="26">
        <f t="shared" si="6"/>
        <v>0.25517098951208206</v>
      </c>
      <c r="D78" s="26">
        <f t="shared" si="7"/>
        <v>1.3453935752662474</v>
      </c>
      <c r="E78" s="26">
        <f t="shared" ref="E78:E109" si="8">(-($E$1*9.81*$E$3*SIN(C78))/$E$5)+(-($E$4*D78)/$E$5)</f>
        <v>-10.591002337721804</v>
      </c>
    </row>
    <row r="79" spans="1:5" ht="14" customHeight="1">
      <c r="A79" s="26">
        <f t="shared" ref="A79:A110" si="9">A78+$E$6</f>
        <v>3.2499999999999964</v>
      </c>
      <c r="B79" s="26"/>
      <c r="C79" s="26">
        <f t="shared" ref="C79:C110" si="10">C78+(D79*$E$6)</f>
        <v>0.29596316243108989</v>
      </c>
      <c r="D79" s="26">
        <f t="shared" ref="D79:D110" si="11">E78*$E$6+D78</f>
        <v>0.81584345838015715</v>
      </c>
      <c r="E79" s="26">
        <f t="shared" si="8"/>
        <v>-11.812692459100194</v>
      </c>
    </row>
    <row r="80" spans="1:5" ht="14" customHeight="1">
      <c r="A80" s="26">
        <f t="shared" si="9"/>
        <v>3.2999999999999963</v>
      </c>
      <c r="B80" s="26"/>
      <c r="C80" s="26">
        <f t="shared" si="10"/>
        <v>0.30722360420234723</v>
      </c>
      <c r="D80" s="26">
        <f t="shared" si="11"/>
        <v>0.22520883542514736</v>
      </c>
      <c r="E80" s="26">
        <f t="shared" si="8"/>
        <v>-11.890887013253179</v>
      </c>
    </row>
    <row r="81" spans="1:5" ht="14" customHeight="1">
      <c r="A81" s="26">
        <f t="shared" si="9"/>
        <v>3.3499999999999961</v>
      </c>
      <c r="B81" s="26"/>
      <c r="C81" s="26">
        <f t="shared" si="10"/>
        <v>0.28875682844047168</v>
      </c>
      <c r="D81" s="26">
        <f t="shared" si="11"/>
        <v>-0.36933551523751162</v>
      </c>
      <c r="E81" s="26">
        <f t="shared" si="8"/>
        <v>-10.862130805866403</v>
      </c>
    </row>
    <row r="82" spans="1:5" ht="14" customHeight="1">
      <c r="A82" s="26">
        <f t="shared" si="9"/>
        <v>3.3999999999999959</v>
      </c>
      <c r="B82" s="26"/>
      <c r="C82" s="26">
        <f t="shared" si="10"/>
        <v>0.24313472566393007</v>
      </c>
      <c r="D82" s="26">
        <f t="shared" si="11"/>
        <v>-0.9124420555308318</v>
      </c>
      <c r="E82" s="26">
        <f t="shared" si="8"/>
        <v>-8.8377392478413945</v>
      </c>
    </row>
    <row r="83" spans="1:5" ht="14" customHeight="1">
      <c r="A83" s="26">
        <f t="shared" si="9"/>
        <v>3.4499999999999957</v>
      </c>
      <c r="B83" s="26"/>
      <c r="C83" s="26">
        <f t="shared" si="10"/>
        <v>0.17541827476778499</v>
      </c>
      <c r="D83" s="26">
        <f t="shared" si="11"/>
        <v>-1.3543290179229015</v>
      </c>
      <c r="E83" s="26">
        <f t="shared" si="8"/>
        <v>-6.0077593001822542</v>
      </c>
    </row>
    <row r="84" spans="1:5" ht="14" customHeight="1">
      <c r="A84" s="26">
        <f t="shared" si="9"/>
        <v>3.4999999999999956</v>
      </c>
      <c r="B84" s="26"/>
      <c r="C84" s="26">
        <f t="shared" si="10"/>
        <v>9.268242562118427E-2</v>
      </c>
      <c r="D84" s="26">
        <f t="shared" si="11"/>
        <v>-1.6547169829320143</v>
      </c>
      <c r="E84" s="26">
        <f t="shared" si="8"/>
        <v>-2.6469256128277081</v>
      </c>
    </row>
    <row r="85" spans="1:5" ht="14" customHeight="1">
      <c r="A85" s="26">
        <f t="shared" si="9"/>
        <v>3.5499999999999954</v>
      </c>
      <c r="B85" s="26"/>
      <c r="C85" s="26">
        <f t="shared" si="10"/>
        <v>3.3292624425142886E-3</v>
      </c>
      <c r="D85" s="26">
        <f t="shared" si="11"/>
        <v>-1.7870632635733996</v>
      </c>
      <c r="E85" s="26">
        <f t="shared" si="8"/>
        <v>0.8991574540901548</v>
      </c>
    </row>
    <row r="86" spans="1:5" ht="14" customHeight="1">
      <c r="A86" s="26">
        <f t="shared" si="9"/>
        <v>3.5999999999999952</v>
      </c>
      <c r="B86" s="26"/>
      <c r="C86" s="26">
        <f t="shared" si="10"/>
        <v>-8.3776007100930319E-2</v>
      </c>
      <c r="D86" s="26">
        <f t="shared" si="11"/>
        <v>-1.7421053908688919</v>
      </c>
      <c r="E86" s="26">
        <f t="shared" si="8"/>
        <v>4.2571083791038218</v>
      </c>
    </row>
    <row r="87" spans="1:5" ht="14" customHeight="1">
      <c r="A87" s="26">
        <f t="shared" si="9"/>
        <v>3.649999999999995</v>
      </c>
      <c r="B87" s="26"/>
      <c r="C87" s="26">
        <f t="shared" si="10"/>
        <v>-0.16023850569661535</v>
      </c>
      <c r="D87" s="26">
        <f t="shared" si="11"/>
        <v>-1.5292499719137007</v>
      </c>
      <c r="E87" s="26">
        <f t="shared" si="8"/>
        <v>7.0854912351516148</v>
      </c>
    </row>
    <row r="88" spans="1:5" ht="14" customHeight="1">
      <c r="A88" s="26">
        <f t="shared" si="9"/>
        <v>3.6999999999999948</v>
      </c>
      <c r="B88" s="26"/>
      <c r="C88" s="26">
        <f t="shared" si="10"/>
        <v>-0.21898727620442135</v>
      </c>
      <c r="D88" s="26">
        <f t="shared" si="11"/>
        <v>-1.1749754101561201</v>
      </c>
      <c r="E88" s="26">
        <f t="shared" si="8"/>
        <v>9.1251145528960063</v>
      </c>
    </row>
    <row r="89" spans="1:5" ht="14" customHeight="1">
      <c r="A89" s="26">
        <f t="shared" si="9"/>
        <v>3.7499999999999947</v>
      </c>
      <c r="B89" s="26"/>
      <c r="C89" s="26">
        <f t="shared" si="10"/>
        <v>-0.25492326032998736</v>
      </c>
      <c r="D89" s="26">
        <f t="shared" si="11"/>
        <v>-0.71871968251131979</v>
      </c>
      <c r="E89" s="26">
        <f t="shared" si="8"/>
        <v>10.220964938277321</v>
      </c>
    </row>
    <row r="90" spans="1:5" ht="14" customHeight="1">
      <c r="A90" s="26">
        <f t="shared" si="9"/>
        <v>3.7999999999999945</v>
      </c>
      <c r="B90" s="26"/>
      <c r="C90" s="26">
        <f t="shared" si="10"/>
        <v>-0.26530683210986006</v>
      </c>
      <c r="D90" s="26">
        <f t="shared" si="11"/>
        <v>-0.20767143559745371</v>
      </c>
      <c r="E90" s="26">
        <f t="shared" si="8"/>
        <v>10.317049049867178</v>
      </c>
    </row>
    <row r="91" spans="1:5" ht="14" customHeight="1">
      <c r="A91" s="26">
        <f t="shared" si="9"/>
        <v>3.8499999999999943</v>
      </c>
      <c r="B91" s="26"/>
      <c r="C91" s="26">
        <f t="shared" si="10"/>
        <v>-0.24989778126506479</v>
      </c>
      <c r="D91" s="26">
        <f t="shared" si="11"/>
        <v>0.30818101689590516</v>
      </c>
      <c r="E91" s="26">
        <f t="shared" si="8"/>
        <v>9.4406249547956396</v>
      </c>
    </row>
    <row r="92" spans="1:5" ht="14" customHeight="1">
      <c r="A92" s="26">
        <f t="shared" si="9"/>
        <v>3.8999999999999941</v>
      </c>
      <c r="B92" s="26"/>
      <c r="C92" s="26">
        <f t="shared" si="10"/>
        <v>-0.21088716803328042</v>
      </c>
      <c r="D92" s="26">
        <f t="shared" si="11"/>
        <v>0.78021226463568716</v>
      </c>
      <c r="E92" s="26">
        <f t="shared" si="8"/>
        <v>7.6919309516200443</v>
      </c>
    </row>
    <row r="93" spans="1:5" ht="14" customHeight="1">
      <c r="A93" s="26">
        <f t="shared" si="9"/>
        <v>3.949999999999994</v>
      </c>
      <c r="B93" s="26"/>
      <c r="C93" s="26">
        <f t="shared" si="10"/>
        <v>-0.15264672742244595</v>
      </c>
      <c r="D93" s="26">
        <f t="shared" si="11"/>
        <v>1.1648088122166893</v>
      </c>
      <c r="E93" s="26">
        <f t="shared" si="8"/>
        <v>5.2431385981092715</v>
      </c>
    </row>
    <row r="94" spans="1:5" ht="14" customHeight="1">
      <c r="A94" s="26">
        <f t="shared" si="9"/>
        <v>3.9999999999999938</v>
      </c>
      <c r="B94" s="26"/>
      <c r="C94" s="26">
        <f t="shared" si="10"/>
        <v>-8.1298440316338302E-2</v>
      </c>
      <c r="D94" s="26">
        <f t="shared" si="11"/>
        <v>1.4269657421221529</v>
      </c>
      <c r="E94" s="26">
        <f t="shared" si="8"/>
        <v>2.3369579039403119</v>
      </c>
    </row>
    <row r="95" spans="1:5" ht="14" customHeight="1">
      <c r="A95" s="26">
        <f t="shared" si="9"/>
        <v>4.0499999999999936</v>
      </c>
      <c r="B95" s="26"/>
      <c r="C95" s="26">
        <f t="shared" si="10"/>
        <v>-4.1077584503798753E-3</v>
      </c>
      <c r="D95" s="26">
        <f t="shared" si="11"/>
        <v>1.5438136373191684</v>
      </c>
      <c r="E95" s="26">
        <f t="shared" si="8"/>
        <v>-0.72886603301866759</v>
      </c>
    </row>
    <row r="96" spans="1:5" ht="14" customHeight="1">
      <c r="A96" s="26">
        <f t="shared" si="9"/>
        <v>4.0999999999999934</v>
      </c>
      <c r="B96" s="26"/>
      <c r="C96" s="26">
        <f t="shared" si="10"/>
        <v>7.1260758333031887E-2</v>
      </c>
      <c r="D96" s="26">
        <f t="shared" si="11"/>
        <v>1.5073703356682351</v>
      </c>
      <c r="E96" s="26">
        <f t="shared" si="8"/>
        <v>-3.6367248043607123</v>
      </c>
    </row>
    <row r="97" spans="1:5" ht="14" customHeight="1">
      <c r="A97" s="26">
        <f t="shared" si="9"/>
        <v>4.1499999999999932</v>
      </c>
      <c r="B97" s="26"/>
      <c r="C97" s="26">
        <f t="shared" si="10"/>
        <v>0.13753746310554188</v>
      </c>
      <c r="D97" s="26">
        <f t="shared" si="11"/>
        <v>1.3255340954501995</v>
      </c>
      <c r="E97" s="26">
        <f t="shared" si="8"/>
        <v>-6.0951448311673628</v>
      </c>
    </row>
    <row r="98" spans="1:5" ht="14" customHeight="1">
      <c r="A98" s="26">
        <f t="shared" si="9"/>
        <v>4.1999999999999931</v>
      </c>
      <c r="B98" s="26"/>
      <c r="C98" s="26">
        <f t="shared" si="10"/>
        <v>0.18857630580013346</v>
      </c>
      <c r="D98" s="26">
        <f t="shared" si="11"/>
        <v>1.0207768538918314</v>
      </c>
      <c r="E98" s="26">
        <f t="shared" si="8"/>
        <v>-7.8781520880819986</v>
      </c>
    </row>
    <row r="99" spans="1:5" ht="14" customHeight="1">
      <c r="A99" s="26">
        <f t="shared" si="9"/>
        <v>4.2499999999999929</v>
      </c>
      <c r="B99" s="26"/>
      <c r="C99" s="26">
        <f t="shared" si="10"/>
        <v>0.21991976827452003</v>
      </c>
      <c r="D99" s="26">
        <f t="shared" si="11"/>
        <v>0.62686924948773148</v>
      </c>
      <c r="E99" s="26">
        <f t="shared" si="8"/>
        <v>-8.8450197897637359</v>
      </c>
    </row>
    <row r="100" spans="1:5" ht="14" customHeight="1">
      <c r="A100" s="26">
        <f t="shared" si="9"/>
        <v>4.2999999999999927</v>
      </c>
      <c r="B100" s="26"/>
      <c r="C100" s="26">
        <f t="shared" si="10"/>
        <v>0.22915068127449728</v>
      </c>
      <c r="D100" s="26">
        <f t="shared" si="11"/>
        <v>0.18461825999954468</v>
      </c>
      <c r="E100" s="26">
        <f t="shared" si="8"/>
        <v>-8.9404487301235616</v>
      </c>
    </row>
    <row r="101" spans="1:5" ht="14" customHeight="1">
      <c r="A101" s="26">
        <f t="shared" si="9"/>
        <v>4.3499999999999925</v>
      </c>
      <c r="B101" s="26"/>
      <c r="C101" s="26">
        <f t="shared" si="10"/>
        <v>0.21603047244916562</v>
      </c>
      <c r="D101" s="26">
        <f t="shared" si="11"/>
        <v>-0.26240417650663345</v>
      </c>
      <c r="E101" s="26">
        <f t="shared" si="8"/>
        <v>-8.1854719669283167</v>
      </c>
    </row>
    <row r="102" spans="1:5" ht="14" customHeight="1">
      <c r="A102" s="26">
        <f t="shared" si="9"/>
        <v>4.3999999999999924</v>
      </c>
      <c r="B102" s="26"/>
      <c r="C102" s="26">
        <f t="shared" si="10"/>
        <v>0.18244658370651315</v>
      </c>
      <c r="D102" s="26">
        <f t="shared" si="11"/>
        <v>-0.67167777485304936</v>
      </c>
      <c r="E102" s="26">
        <f t="shared" si="8"/>
        <v>-6.6696700788575232</v>
      </c>
    </row>
    <row r="103" spans="1:5" ht="14" customHeight="1">
      <c r="A103" s="26">
        <f t="shared" si="9"/>
        <v>4.4499999999999922</v>
      </c>
      <c r="B103" s="26"/>
      <c r="C103" s="26">
        <f t="shared" si="10"/>
        <v>0.13218851976671686</v>
      </c>
      <c r="D103" s="26">
        <f t="shared" si="11"/>
        <v>-1.0051612787959257</v>
      </c>
      <c r="E103" s="26">
        <f t="shared" si="8"/>
        <v>-4.5474543715321936</v>
      </c>
    </row>
    <row r="104" spans="1:5" ht="14" customHeight="1">
      <c r="A104" s="26">
        <f t="shared" si="9"/>
        <v>4.499999999999992</v>
      </c>
      <c r="B104" s="26"/>
      <c r="C104" s="26">
        <f t="shared" si="10"/>
        <v>7.05618198980901E-2</v>
      </c>
      <c r="D104" s="26">
        <f t="shared" si="11"/>
        <v>-1.2325339973725353</v>
      </c>
      <c r="E104" s="26">
        <f t="shared" si="8"/>
        <v>-2.0325169341395166</v>
      </c>
    </row>
    <row r="105" spans="1:5" ht="14" customHeight="1">
      <c r="A105" s="26">
        <f t="shared" si="9"/>
        <v>4.5499999999999918</v>
      </c>
      <c r="B105" s="26"/>
      <c r="C105" s="26">
        <f t="shared" si="10"/>
        <v>3.8538276941145339E-3</v>
      </c>
      <c r="D105" s="26">
        <f t="shared" si="11"/>
        <v>-1.3341598440795113</v>
      </c>
      <c r="E105" s="26">
        <f t="shared" si="8"/>
        <v>0.61806458047275004</v>
      </c>
    </row>
    <row r="106" spans="1:5" ht="14" customHeight="1">
      <c r="A106" s="26">
        <f t="shared" si="9"/>
        <v>4.5999999999999917</v>
      </c>
      <c r="B106" s="26"/>
      <c r="C106" s="26">
        <f t="shared" si="10"/>
        <v>-6.130900305867916E-2</v>
      </c>
      <c r="D106" s="26">
        <f t="shared" si="11"/>
        <v>-1.3032566150558738</v>
      </c>
      <c r="E106" s="26">
        <f t="shared" si="8"/>
        <v>3.1330512536006299</v>
      </c>
    </row>
    <row r="107" spans="1:5" ht="14" customHeight="1">
      <c r="A107" s="26">
        <f t="shared" si="9"/>
        <v>4.6499999999999915</v>
      </c>
      <c r="B107" s="26"/>
      <c r="C107" s="26">
        <f t="shared" si="10"/>
        <v>-0.11863920567747127</v>
      </c>
      <c r="D107" s="26">
        <f t="shared" si="11"/>
        <v>-1.1466040523758423</v>
      </c>
      <c r="E107" s="26">
        <f t="shared" si="8"/>
        <v>5.2632060980178537</v>
      </c>
    </row>
    <row r="108" spans="1:5" ht="14" customHeight="1">
      <c r="A108" s="26">
        <f t="shared" si="9"/>
        <v>4.6999999999999913</v>
      </c>
      <c r="B108" s="26"/>
      <c r="C108" s="26">
        <f t="shared" si="10"/>
        <v>-0.16281139305121875</v>
      </c>
      <c r="D108" s="26">
        <f t="shared" si="11"/>
        <v>-0.88344374747494958</v>
      </c>
      <c r="E108" s="26">
        <f t="shared" si="8"/>
        <v>6.8125245397095657</v>
      </c>
    </row>
    <row r="109" spans="1:5" ht="14" customHeight="1">
      <c r="A109" s="26">
        <f t="shared" si="9"/>
        <v>4.7499999999999911</v>
      </c>
      <c r="B109" s="26"/>
      <c r="C109" s="26">
        <f t="shared" si="10"/>
        <v>-0.18995226907569232</v>
      </c>
      <c r="D109" s="26">
        <f t="shared" si="11"/>
        <v>-0.54281752048947129</v>
      </c>
      <c r="E109" s="26">
        <f t="shared" si="8"/>
        <v>7.6555953272270703</v>
      </c>
    </row>
    <row r="110" spans="1:5" ht="14" customHeight="1">
      <c r="A110" s="26">
        <f t="shared" si="9"/>
        <v>4.7999999999999909</v>
      </c>
      <c r="B110" s="26"/>
      <c r="C110" s="26">
        <f t="shared" si="10"/>
        <v>-0.19795415678209821</v>
      </c>
      <c r="D110" s="26">
        <f t="shared" si="11"/>
        <v>-0.16003775412811777</v>
      </c>
      <c r="E110" s="26">
        <f t="shared" ref="E110:E131" si="12">(-($E$1*9.81*$E$3*SIN(C110))/$E$5)+(-($E$4*D110)/$E$5)</f>
        <v>7.7406347180726707</v>
      </c>
    </row>
    <row r="111" spans="1:5" ht="14" customHeight="1">
      <c r="A111" s="26">
        <f t="shared" ref="A111:A131" si="13">A110+$E$6</f>
        <v>4.8499999999999908</v>
      </c>
      <c r="B111" s="26"/>
      <c r="C111" s="26">
        <f t="shared" ref="C111:C131" si="14">C110+(D111*$E$6)</f>
        <v>-0.18660445769332243</v>
      </c>
      <c r="D111" s="26">
        <f t="shared" ref="D111:D131" si="15">E110*$E$6+D110</f>
        <v>0.22699398177551577</v>
      </c>
      <c r="E111" s="26">
        <f t="shared" si="12"/>
        <v>7.0845907072455319</v>
      </c>
    </row>
    <row r="112" spans="1:5" ht="14" customHeight="1">
      <c r="A112" s="26">
        <f t="shared" si="13"/>
        <v>4.8999999999999906</v>
      </c>
      <c r="B112" s="26"/>
      <c r="C112" s="26">
        <f t="shared" si="14"/>
        <v>-0.15754328183643279</v>
      </c>
      <c r="D112" s="26">
        <f t="shared" si="15"/>
        <v>0.58122351713779241</v>
      </c>
      <c r="E112" s="26">
        <f t="shared" si="12"/>
        <v>5.767198749682537</v>
      </c>
    </row>
    <row r="113" spans="1:5" ht="14" customHeight="1">
      <c r="A113" s="26">
        <f t="shared" si="13"/>
        <v>4.9499999999999904</v>
      </c>
      <c r="B113" s="26"/>
      <c r="C113" s="26">
        <f t="shared" si="14"/>
        <v>-0.11406410910533682</v>
      </c>
      <c r="D113" s="26">
        <f t="shared" si="15"/>
        <v>0.86958345462191922</v>
      </c>
      <c r="E113" s="26">
        <f t="shared" si="12"/>
        <v>3.9259568219358338</v>
      </c>
    </row>
    <row r="114" spans="1:5" ht="14" customHeight="1">
      <c r="A114" s="26">
        <f t="shared" si="13"/>
        <v>4.9999999999999902</v>
      </c>
      <c r="B114" s="26"/>
      <c r="C114" s="26">
        <f t="shared" si="14"/>
        <v>-6.0770044319401272E-2</v>
      </c>
      <c r="D114" s="26">
        <f t="shared" si="15"/>
        <v>1.0658812957187109</v>
      </c>
      <c r="E114" s="26">
        <f t="shared" si="12"/>
        <v>1.7484497033081858</v>
      </c>
    </row>
    <row r="115" spans="1:5" ht="14" customHeight="1">
      <c r="A115" s="26">
        <f t="shared" si="13"/>
        <v>5.0499999999999901</v>
      </c>
      <c r="B115" s="26"/>
      <c r="C115" s="26">
        <f t="shared" si="14"/>
        <v>-3.1048552751952591E-3</v>
      </c>
      <c r="D115" s="26">
        <f t="shared" si="15"/>
        <v>1.1533037808841202</v>
      </c>
      <c r="E115" s="26">
        <f t="shared" si="12"/>
        <v>-0.54309187443045859</v>
      </c>
    </row>
    <row r="116" spans="1:5" ht="14" customHeight="1">
      <c r="A116" s="26">
        <f t="shared" si="13"/>
        <v>5.0999999999999899</v>
      </c>
      <c r="B116" s="26"/>
      <c r="C116" s="26">
        <f t="shared" si="14"/>
        <v>5.3202604082934604E-2</v>
      </c>
      <c r="D116" s="26">
        <f t="shared" si="15"/>
        <v>1.1261491871625973</v>
      </c>
      <c r="E116" s="26">
        <f t="shared" si="12"/>
        <v>-2.7163568513348033</v>
      </c>
    </row>
    <row r="117" spans="1:5" ht="14" customHeight="1">
      <c r="A117" s="26">
        <f t="shared" si="13"/>
        <v>5.1499999999999897</v>
      </c>
      <c r="B117" s="26"/>
      <c r="C117" s="26">
        <f t="shared" si="14"/>
        <v>0.10271917131272745</v>
      </c>
      <c r="D117" s="26">
        <f t="shared" si="15"/>
        <v>0.99033134459585703</v>
      </c>
      <c r="E117" s="26">
        <f t="shared" si="12"/>
        <v>-4.5578990192248376</v>
      </c>
    </row>
    <row r="118" spans="1:5" ht="14" customHeight="1">
      <c r="A118" s="26">
        <f t="shared" si="13"/>
        <v>5.1999999999999895</v>
      </c>
      <c r="B118" s="26"/>
      <c r="C118" s="26">
        <f t="shared" si="14"/>
        <v>0.14084099099445821</v>
      </c>
      <c r="D118" s="26">
        <f t="shared" si="15"/>
        <v>0.76243639363461513</v>
      </c>
      <c r="E118" s="26">
        <f t="shared" si="12"/>
        <v>-5.8982608050002616</v>
      </c>
    </row>
    <row r="119" spans="1:5" ht="14" customHeight="1">
      <c r="A119" s="26">
        <f t="shared" si="13"/>
        <v>5.2499999999999893</v>
      </c>
      <c r="B119" s="26"/>
      <c r="C119" s="26">
        <f t="shared" si="14"/>
        <v>0.1642171586636883</v>
      </c>
      <c r="D119" s="26">
        <f t="shared" si="15"/>
        <v>0.46752335338460205</v>
      </c>
      <c r="E119" s="26">
        <f t="shared" si="12"/>
        <v>-6.6270628808855436</v>
      </c>
    </row>
    <row r="120" spans="1:5" ht="14" customHeight="1">
      <c r="A120" s="26">
        <f t="shared" si="13"/>
        <v>5.2999999999999892</v>
      </c>
      <c r="B120" s="26"/>
      <c r="C120" s="26">
        <f t="shared" si="14"/>
        <v>0.17102566913070455</v>
      </c>
      <c r="D120" s="26">
        <f t="shared" si="15"/>
        <v>0.13617020934032487</v>
      </c>
      <c r="E120" s="26">
        <f t="shared" si="12"/>
        <v>-6.6974156830242375</v>
      </c>
    </row>
    <row r="121" spans="1:5" ht="14" customHeight="1">
      <c r="A121" s="26">
        <f t="shared" si="13"/>
        <v>5.349999999999989</v>
      </c>
      <c r="B121" s="26"/>
      <c r="C121" s="26">
        <f t="shared" si="14"/>
        <v>0.16109064039016019</v>
      </c>
      <c r="D121" s="26">
        <f t="shared" si="15"/>
        <v>-0.19870057481088704</v>
      </c>
      <c r="E121" s="26">
        <f t="shared" si="12"/>
        <v>-6.1235938204605826</v>
      </c>
    </row>
    <row r="122" spans="1:5" ht="14" customHeight="1">
      <c r="A122" s="26">
        <f t="shared" si="13"/>
        <v>5.3999999999999888</v>
      </c>
      <c r="B122" s="26"/>
      <c r="C122" s="26">
        <f t="shared" si="14"/>
        <v>0.13584662709846437</v>
      </c>
      <c r="D122" s="26">
        <f t="shared" si="15"/>
        <v>-0.50488026583391621</v>
      </c>
      <c r="E122" s="26">
        <f t="shared" si="12"/>
        <v>-4.9764097945976395</v>
      </c>
    </row>
    <row r="123" spans="1:5" ht="14" customHeight="1">
      <c r="A123" s="26">
        <f t="shared" si="13"/>
        <v>5.4499999999999886</v>
      </c>
      <c r="B123" s="26"/>
      <c r="C123" s="26">
        <f t="shared" si="14"/>
        <v>9.8161589320274467E-2</v>
      </c>
      <c r="D123" s="26">
        <f t="shared" si="15"/>
        <v>-0.75370075556379823</v>
      </c>
      <c r="E123" s="26">
        <f t="shared" si="12"/>
        <v>-3.3776743060515155</v>
      </c>
    </row>
    <row r="124" spans="1:5" ht="14" customHeight="1">
      <c r="A124" s="26">
        <f t="shared" si="13"/>
        <v>5.4999999999999885</v>
      </c>
      <c r="B124" s="26"/>
      <c r="C124" s="26">
        <f t="shared" si="14"/>
        <v>5.2032365776955768E-2</v>
      </c>
      <c r="D124" s="26">
        <f t="shared" si="15"/>
        <v>-0.92258447086637396</v>
      </c>
      <c r="E124" s="26">
        <f t="shared" si="12"/>
        <v>-1.491653187416172</v>
      </c>
    </row>
    <row r="125" spans="1:5" ht="14" customHeight="1">
      <c r="A125" s="26">
        <f t="shared" si="13"/>
        <v>5.5499999999999883</v>
      </c>
      <c r="B125" s="26"/>
      <c r="C125" s="26">
        <f t="shared" si="14"/>
        <v>2.1740092650966367E-3</v>
      </c>
      <c r="D125" s="26">
        <f t="shared" si="15"/>
        <v>-0.99716713023718251</v>
      </c>
      <c r="E125" s="26">
        <f t="shared" si="12"/>
        <v>0.48942105734357078</v>
      </c>
    </row>
    <row r="126" spans="1:5" ht="14" customHeight="1">
      <c r="A126" s="26">
        <f t="shared" si="13"/>
        <v>5.5999999999999881</v>
      </c>
      <c r="B126" s="26"/>
      <c r="C126" s="26">
        <f t="shared" si="14"/>
        <v>-4.6460794603403563E-2</v>
      </c>
      <c r="D126" s="26">
        <f t="shared" si="15"/>
        <v>-0.97269607737000396</v>
      </c>
      <c r="E126" s="26">
        <f t="shared" si="12"/>
        <v>2.3661570916995029</v>
      </c>
    </row>
    <row r="127" spans="1:5" ht="14" customHeight="1">
      <c r="A127" s="26">
        <f t="shared" si="13"/>
        <v>5.6499999999999879</v>
      </c>
      <c r="B127" s="26"/>
      <c r="C127" s="26">
        <f t="shared" si="14"/>
        <v>-8.9180205742655005E-2</v>
      </c>
      <c r="D127" s="26">
        <f t="shared" si="15"/>
        <v>-0.85438822278502879</v>
      </c>
      <c r="E127" s="26">
        <f t="shared" si="12"/>
        <v>3.9555276335872644</v>
      </c>
    </row>
    <row r="128" spans="1:5" ht="14" customHeight="1">
      <c r="A128" s="26">
        <f t="shared" si="13"/>
        <v>5.6999999999999877</v>
      </c>
      <c r="B128" s="26"/>
      <c r="C128" s="26">
        <f t="shared" si="14"/>
        <v>-0.12201079779793829</v>
      </c>
      <c r="D128" s="26">
        <f t="shared" si="15"/>
        <v>-0.65661184110566562</v>
      </c>
      <c r="E128" s="26">
        <f t="shared" si="12"/>
        <v>5.1113432790295077</v>
      </c>
    </row>
    <row r="129" spans="1:5" ht="14" customHeight="1">
      <c r="A129" s="26">
        <f t="shared" si="13"/>
        <v>5.7499999999999876</v>
      </c>
      <c r="B129" s="26"/>
      <c r="C129" s="26">
        <f t="shared" si="14"/>
        <v>-0.14206303165564779</v>
      </c>
      <c r="D129" s="26">
        <f t="shared" si="15"/>
        <v>-0.40104467715419023</v>
      </c>
      <c r="E129" s="26">
        <f t="shared" si="12"/>
        <v>5.7372952135255879</v>
      </c>
    </row>
    <row r="130" spans="1:5" ht="14" customHeight="1">
      <c r="A130" s="26">
        <f t="shared" si="13"/>
        <v>5.7999999999999874</v>
      </c>
      <c r="B130" s="26"/>
      <c r="C130" s="26">
        <f t="shared" si="14"/>
        <v>-0.14777202747954332</v>
      </c>
      <c r="D130" s="26">
        <f t="shared" si="15"/>
        <v>-0.11417991647791081</v>
      </c>
      <c r="E130" s="26">
        <f t="shared" si="12"/>
        <v>5.7918780922310891</v>
      </c>
    </row>
    <row r="131" spans="1:5" ht="14" customHeight="1">
      <c r="A131" s="26">
        <f t="shared" si="13"/>
        <v>5.8499999999999872</v>
      </c>
      <c r="B131" s="26"/>
      <c r="C131" s="26">
        <f t="shared" si="14"/>
        <v>-0.13900132807286114</v>
      </c>
      <c r="D131" s="26">
        <f t="shared" si="15"/>
        <v>0.17541398813364367</v>
      </c>
      <c r="E131" s="26">
        <f t="shared" si="12"/>
        <v>5.2875848667323941</v>
      </c>
    </row>
    <row r="132" spans="1:5">
      <c r="A132" s="26">
        <v>5.9</v>
      </c>
      <c r="B132" s="26"/>
      <c r="C132" s="26">
        <f t="shared" ref="C132:C134" si="16">C131+(D132*$E$6)</f>
        <v>-0.11701166649934797</v>
      </c>
      <c r="D132" s="26">
        <f t="shared" ref="D132:D134" si="17">E131*$E$6+D131</f>
        <v>0.43979323147026339</v>
      </c>
      <c r="E132" s="26">
        <f t="shared" ref="E132:E134" si="18">(-($E$1*9.81*$E$3*SIN(C132))/$E$5)+(-($E$4*D132)/$E$5)</f>
        <v>4.2872148755498891</v>
      </c>
    </row>
    <row r="133" spans="1:5">
      <c r="A133" s="26">
        <v>5.95</v>
      </c>
      <c r="B133" s="26"/>
      <c r="C133" s="26">
        <f t="shared" si="16"/>
        <v>-8.430396773696007E-2</v>
      </c>
      <c r="D133" s="26">
        <f t="shared" si="17"/>
        <v>0.65415397524775787</v>
      </c>
      <c r="E133" s="26">
        <f t="shared" si="18"/>
        <v>2.8982780718824062</v>
      </c>
    </row>
    <row r="134" spans="1:5">
      <c r="A134" s="26">
        <v>6</v>
      </c>
      <c r="B134" s="26"/>
      <c r="C134" s="26">
        <f t="shared" si="16"/>
        <v>-4.4350573794866163E-2</v>
      </c>
      <c r="D134" s="26">
        <f t="shared" si="17"/>
        <v>0.79906787884187813</v>
      </c>
      <c r="E134" s="26">
        <f t="shared" si="18"/>
        <v>1.2643421052455104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4"/>
  <sheetViews>
    <sheetView workbookViewId="0">
      <selection activeCell="B14" sqref="B14"/>
    </sheetView>
  </sheetViews>
  <sheetFormatPr baseColWidth="10" defaultColWidth="11.42578125" defaultRowHeight="13" x14ac:dyDescent="0"/>
  <cols>
    <col min="1" max="2" width="8.7109375" style="1" customWidth="1"/>
    <col min="3" max="3" width="8.140625" style="1" customWidth="1"/>
    <col min="4" max="4" width="7.85546875" style="1" customWidth="1"/>
    <col min="5" max="5" width="11" style="1" customWidth="1"/>
    <col min="6" max="16" width="10.7109375" style="1" customWidth="1"/>
    <col min="17" max="16384" width="11.42578125" style="1"/>
  </cols>
  <sheetData>
    <row r="1" spans="1:5" ht="14" customHeight="1">
      <c r="A1" s="2"/>
      <c r="B1" s="3" t="s">
        <v>0</v>
      </c>
      <c r="C1" s="4"/>
      <c r="D1" s="5" t="s">
        <v>15</v>
      </c>
      <c r="E1" s="6">
        <v>1.4500000000000001E-2</v>
      </c>
    </row>
    <row r="2" spans="1:5" ht="14" customHeight="1">
      <c r="A2" s="2"/>
      <c r="B2" s="2"/>
      <c r="C2" s="7"/>
      <c r="D2" s="8" t="s">
        <v>16</v>
      </c>
      <c r="E2" s="9">
        <v>0.125</v>
      </c>
    </row>
    <row r="3" spans="1:5" ht="14" customHeight="1">
      <c r="A3" s="2"/>
      <c r="B3" s="2"/>
      <c r="C3" s="7"/>
      <c r="D3" s="8" t="s">
        <v>17</v>
      </c>
      <c r="E3" s="10">
        <v>4.7500000000000001E-2</v>
      </c>
    </row>
    <row r="4" spans="1:5" ht="14" customHeight="1">
      <c r="A4" s="2"/>
      <c r="B4" s="2"/>
      <c r="C4" s="7"/>
      <c r="D4" s="8" t="s">
        <v>18</v>
      </c>
      <c r="E4" s="28">
        <v>9.9999999999999995E-8</v>
      </c>
    </row>
    <row r="5" spans="1:5" ht="14" customHeight="1">
      <c r="A5" s="2"/>
      <c r="B5" s="2"/>
      <c r="C5" s="7"/>
      <c r="D5" s="8" t="s">
        <v>19</v>
      </c>
      <c r="E5" s="11">
        <f>(E1*E3*E3)+(0.5*E2*E3*E3)</f>
        <v>1.7373125E-4</v>
      </c>
    </row>
    <row r="6" spans="1:5" ht="14">
      <c r="A6" s="2"/>
      <c r="B6" s="3" t="s">
        <v>1</v>
      </c>
      <c r="C6" s="7"/>
      <c r="D6" s="8" t="s">
        <v>20</v>
      </c>
      <c r="E6" s="12">
        <v>0.05</v>
      </c>
    </row>
    <row r="7" spans="1:5" ht="14">
      <c r="A7" s="2"/>
      <c r="B7" s="3" t="s">
        <v>2</v>
      </c>
      <c r="C7" s="7"/>
      <c r="D7" s="8" t="s">
        <v>21</v>
      </c>
      <c r="E7" s="13">
        <v>0</v>
      </c>
    </row>
    <row r="8" spans="1:5" ht="17" customHeight="1" thickBot="1">
      <c r="A8" s="2"/>
      <c r="B8" s="2"/>
      <c r="C8" s="14"/>
      <c r="D8" s="15" t="s">
        <v>22</v>
      </c>
      <c r="E8" s="16">
        <v>5</v>
      </c>
    </row>
    <row r="9" spans="1:5" ht="14" customHeight="1">
      <c r="A9" s="2"/>
      <c r="B9" s="2"/>
      <c r="C9" s="2"/>
      <c r="D9" s="2"/>
      <c r="E9" s="2"/>
    </row>
    <row r="10" spans="1:5" ht="14" customHeight="1">
      <c r="A10" s="17" t="s">
        <v>14</v>
      </c>
      <c r="B10" s="18"/>
      <c r="C10" s="18"/>
      <c r="D10" s="18"/>
      <c r="E10" s="18"/>
    </row>
    <row r="11" spans="1:5" ht="14" customHeight="1">
      <c r="A11" s="2"/>
      <c r="B11" s="19" t="s">
        <v>3</v>
      </c>
      <c r="C11" s="17" t="s">
        <v>4</v>
      </c>
      <c r="D11" s="18"/>
      <c r="E11" s="18"/>
    </row>
    <row r="12" spans="1:5" ht="14" customHeight="1">
      <c r="A12" s="20" t="s">
        <v>5</v>
      </c>
      <c r="B12" s="21" t="s">
        <v>6</v>
      </c>
      <c r="C12" s="21" t="s">
        <v>6</v>
      </c>
      <c r="D12" s="21" t="s">
        <v>7</v>
      </c>
      <c r="E12" s="22" t="s">
        <v>8</v>
      </c>
    </row>
    <row r="13" spans="1:5" ht="14" customHeight="1">
      <c r="A13" s="23" t="s">
        <v>9</v>
      </c>
      <c r="B13" s="24" t="s">
        <v>10</v>
      </c>
      <c r="C13" s="24" t="s">
        <v>11</v>
      </c>
      <c r="D13" s="24" t="s">
        <v>12</v>
      </c>
      <c r="E13" s="25" t="s">
        <v>13</v>
      </c>
    </row>
    <row r="14" spans="1:5" ht="14" customHeight="1">
      <c r="A14" s="26">
        <v>0</v>
      </c>
      <c r="B14" s="26"/>
      <c r="C14" s="26">
        <f>E7</f>
        <v>0</v>
      </c>
      <c r="D14" s="26">
        <f>E8</f>
        <v>5</v>
      </c>
      <c r="E14" s="26">
        <f>(-($E$1*9.81*$E$3*SIN(C14))/$E$5)+(-($E$4*D14)/(ABS($E$4)+0.001)/$E$5)</f>
        <v>-2.8777206461100122</v>
      </c>
    </row>
    <row r="15" spans="1:5" ht="14" customHeight="1">
      <c r="A15" s="26">
        <f t="shared" ref="A15:A78" si="0">A14+$E$6</f>
        <v>0.05</v>
      </c>
      <c r="B15" s="26"/>
      <c r="C15" s="26">
        <f t="shared" ref="C15:C78" si="1">C14+(D15*$E$6)</f>
        <v>0.24280569838472499</v>
      </c>
      <c r="D15" s="26">
        <f t="shared" ref="D15:D78" si="2">E14*$E$6+D14</f>
        <v>4.8561139676944993</v>
      </c>
      <c r="E15" s="26">
        <f t="shared" ref="E15:E78" si="3">(-($E$1*9.81*$E$3*SIN(C15))/$E$5)+(-($E$4*D15)/(ABS($E$4)+0.001)/$E$5)</f>
        <v>-12.145429868644184</v>
      </c>
    </row>
    <row r="16" spans="1:5" ht="14" customHeight="1">
      <c r="A16" s="26">
        <f t="shared" si="0"/>
        <v>0.1</v>
      </c>
      <c r="B16" s="26"/>
      <c r="C16" s="26">
        <f t="shared" si="1"/>
        <v>0.45524782209783948</v>
      </c>
      <c r="D16" s="26">
        <f t="shared" si="2"/>
        <v>4.2488424742622897</v>
      </c>
      <c r="E16" s="26">
        <f t="shared" si="3"/>
        <v>-19.545322497891956</v>
      </c>
    </row>
    <row r="17" spans="1:5" ht="14" customHeight="1">
      <c r="A17" s="26">
        <f t="shared" si="0"/>
        <v>0.15000000000000002</v>
      </c>
      <c r="B17" s="26"/>
      <c r="C17" s="26">
        <f t="shared" si="1"/>
        <v>0.61882663956622408</v>
      </c>
      <c r="D17" s="26">
        <f t="shared" si="2"/>
        <v>3.2715763493676917</v>
      </c>
      <c r="E17" s="26">
        <f t="shared" si="3"/>
        <v>-24.443004761890727</v>
      </c>
    </row>
    <row r="18" spans="1:5" ht="14" customHeight="1">
      <c r="A18" s="26">
        <f t="shared" si="0"/>
        <v>0.2</v>
      </c>
      <c r="B18" s="26"/>
      <c r="C18" s="26">
        <f t="shared" si="1"/>
        <v>0.72129794512988188</v>
      </c>
      <c r="D18" s="26">
        <f t="shared" si="2"/>
        <v>2.0494261112731555</v>
      </c>
      <c r="E18" s="26">
        <f t="shared" si="3"/>
        <v>-26.861803562672382</v>
      </c>
    </row>
    <row r="19" spans="1:5" ht="14" customHeight="1">
      <c r="A19" s="26">
        <f t="shared" si="0"/>
        <v>0.25</v>
      </c>
      <c r="B19" s="26"/>
      <c r="C19" s="26">
        <f t="shared" si="1"/>
        <v>0.75661474178685872</v>
      </c>
      <c r="D19" s="26">
        <f t="shared" si="2"/>
        <v>0.70633593313953646</v>
      </c>
      <c r="E19" s="26">
        <f t="shared" si="3"/>
        <v>-27.104008139494422</v>
      </c>
    </row>
    <row r="20" spans="1:5" ht="14" customHeight="1">
      <c r="A20" s="26">
        <f t="shared" si="0"/>
        <v>0.3</v>
      </c>
      <c r="B20" s="26"/>
      <c r="C20" s="26">
        <f t="shared" si="1"/>
        <v>0.7241715180950995</v>
      </c>
      <c r="D20" s="26">
        <f t="shared" si="2"/>
        <v>-0.64886447383518475</v>
      </c>
      <c r="E20" s="26">
        <f t="shared" si="3"/>
        <v>-25.392635975468803</v>
      </c>
    </row>
    <row r="21" spans="1:5" ht="14" customHeight="1">
      <c r="A21" s="26">
        <f t="shared" si="0"/>
        <v>0.35</v>
      </c>
      <c r="B21" s="26"/>
      <c r="C21" s="26">
        <f t="shared" si="1"/>
        <v>0.62824670446466824</v>
      </c>
      <c r="D21" s="26">
        <f t="shared" si="2"/>
        <v>-1.918496272608625</v>
      </c>
      <c r="E21" s="26">
        <f t="shared" si="3"/>
        <v>-21.753304624110989</v>
      </c>
    </row>
    <row r="22" spans="1:5" ht="14" customHeight="1">
      <c r="A22" s="26">
        <f t="shared" si="0"/>
        <v>0.39999999999999997</v>
      </c>
      <c r="B22" s="26"/>
      <c r="C22" s="26">
        <f t="shared" si="1"/>
        <v>0.47793862927395947</v>
      </c>
      <c r="D22" s="26">
        <f t="shared" si="2"/>
        <v>-3.0061615038141745</v>
      </c>
      <c r="E22" s="26">
        <f t="shared" si="3"/>
        <v>-16.157874733346546</v>
      </c>
    </row>
    <row r="23" spans="1:5" ht="14" customHeight="1">
      <c r="A23" s="26">
        <f t="shared" si="0"/>
        <v>0.44999999999999996</v>
      </c>
      <c r="B23" s="26"/>
      <c r="C23" s="26">
        <f t="shared" si="1"/>
        <v>0.28723586724988437</v>
      </c>
      <c r="D23" s="26">
        <f t="shared" si="2"/>
        <v>-3.814055240481502</v>
      </c>
      <c r="E23" s="26">
        <f t="shared" si="3"/>
        <v>-8.8228478550960094</v>
      </c>
    </row>
    <row r="24" spans="1:5" ht="14" customHeight="1">
      <c r="A24" s="26">
        <f t="shared" si="0"/>
        <v>0.49999999999999994</v>
      </c>
      <c r="B24" s="26"/>
      <c r="C24" s="26">
        <f t="shared" si="1"/>
        <v>7.4475985588069227E-2</v>
      </c>
      <c r="D24" s="26">
        <f t="shared" si="2"/>
        <v>-4.2551976332363024</v>
      </c>
      <c r="E24" s="26">
        <f t="shared" si="3"/>
        <v>-0.44473842701788158</v>
      </c>
    </row>
    <row r="25" spans="1:5" ht="14" customHeight="1">
      <c r="A25" s="26">
        <f t="shared" si="0"/>
        <v>0.54999999999999993</v>
      </c>
      <c r="B25" s="26"/>
      <c r="C25" s="26">
        <f t="shared" si="1"/>
        <v>-0.13939574214129058</v>
      </c>
      <c r="D25" s="26">
        <f t="shared" si="2"/>
        <v>-4.2774345545871961</v>
      </c>
      <c r="E25" s="26">
        <f t="shared" si="3"/>
        <v>7.8655967140387588</v>
      </c>
    </row>
    <row r="26" spans="1:5" ht="14" customHeight="1">
      <c r="A26" s="26">
        <f t="shared" si="0"/>
        <v>0.6</v>
      </c>
      <c r="B26" s="26"/>
      <c r="C26" s="26">
        <f t="shared" si="1"/>
        <v>-0.33360347808555346</v>
      </c>
      <c r="D26" s="26">
        <f t="shared" si="2"/>
        <v>-3.8841547188852581</v>
      </c>
      <c r="E26" s="26">
        <f t="shared" si="3"/>
        <v>14.970463364708865</v>
      </c>
    </row>
    <row r="27" spans="1:5" ht="14" customHeight="1">
      <c r="A27" s="26">
        <f t="shared" si="0"/>
        <v>0.65</v>
      </c>
      <c r="B27" s="26"/>
      <c r="C27" s="26">
        <f t="shared" si="1"/>
        <v>-0.49038505561804424</v>
      </c>
      <c r="D27" s="26">
        <f t="shared" si="2"/>
        <v>-3.1356315506498147</v>
      </c>
      <c r="E27" s="26">
        <f t="shared" si="3"/>
        <v>20.121167834900209</v>
      </c>
    </row>
    <row r="28" spans="1:5" ht="14" customHeight="1">
      <c r="A28" s="26">
        <f t="shared" si="0"/>
        <v>0.70000000000000007</v>
      </c>
      <c r="B28" s="26"/>
      <c r="C28" s="26">
        <f t="shared" si="1"/>
        <v>-0.59686371356328449</v>
      </c>
      <c r="D28" s="26">
        <f t="shared" si="2"/>
        <v>-2.1295731589048041</v>
      </c>
      <c r="E28" s="26">
        <f t="shared" si="3"/>
        <v>23.084576416336247</v>
      </c>
    </row>
    <row r="29" spans="1:5" ht="14" customHeight="1">
      <c r="A29" s="26">
        <f t="shared" si="0"/>
        <v>0.75000000000000011</v>
      </c>
      <c r="B29" s="26"/>
      <c r="C29" s="26">
        <f t="shared" si="1"/>
        <v>-0.64563093046768405</v>
      </c>
      <c r="D29" s="26">
        <f t="shared" si="2"/>
        <v>-0.97534433808799181</v>
      </c>
      <c r="E29" s="26">
        <f t="shared" si="3"/>
        <v>23.962357516673375</v>
      </c>
    </row>
    <row r="30" spans="1:5" ht="14" customHeight="1">
      <c r="A30" s="26">
        <f t="shared" si="0"/>
        <v>0.80000000000000016</v>
      </c>
      <c r="B30" s="26"/>
      <c r="C30" s="26">
        <f t="shared" si="1"/>
        <v>-0.63449225358040018</v>
      </c>
      <c r="D30" s="26">
        <f t="shared" si="2"/>
        <v>0.22277353774567699</v>
      </c>
      <c r="E30" s="26">
        <f t="shared" si="3"/>
        <v>22.925339389561564</v>
      </c>
    </row>
    <row r="31" spans="1:5" ht="14" customHeight="1">
      <c r="A31" s="26">
        <f t="shared" si="0"/>
        <v>0.8500000000000002</v>
      </c>
      <c r="B31" s="26"/>
      <c r="C31" s="26">
        <f t="shared" si="1"/>
        <v>-0.5660402282192124</v>
      </c>
      <c r="D31" s="26">
        <f t="shared" si="2"/>
        <v>1.3690405072237553</v>
      </c>
      <c r="E31" s="26">
        <f t="shared" si="3"/>
        <v>20.06924145803471</v>
      </c>
    </row>
    <row r="32" spans="1:5" ht="14" customHeight="1">
      <c r="A32" s="26">
        <f t="shared" si="0"/>
        <v>0.90000000000000024</v>
      </c>
      <c r="B32" s="26"/>
      <c r="C32" s="26">
        <f t="shared" si="1"/>
        <v>-0.44741509921293787</v>
      </c>
      <c r="D32" s="26">
        <f t="shared" si="2"/>
        <v>2.3725025801254906</v>
      </c>
      <c r="E32" s="26">
        <f t="shared" si="3"/>
        <v>15.460324956536743</v>
      </c>
    </row>
    <row r="33" spans="1:5" ht="14" customHeight="1">
      <c r="A33" s="26">
        <f t="shared" si="0"/>
        <v>0.95000000000000029</v>
      </c>
      <c r="B33" s="26"/>
      <c r="C33" s="26">
        <f t="shared" si="1"/>
        <v>-0.29013915781532146</v>
      </c>
      <c r="D33" s="26">
        <f t="shared" si="2"/>
        <v>3.1455188279523281</v>
      </c>
      <c r="E33" s="26">
        <f t="shared" si="3"/>
        <v>9.3158603076291016</v>
      </c>
    </row>
    <row r="34" spans="1:5" ht="14" customHeight="1">
      <c r="A34" s="26">
        <f t="shared" si="0"/>
        <v>1.0000000000000002</v>
      </c>
      <c r="B34" s="26"/>
      <c r="C34" s="26">
        <f t="shared" si="1"/>
        <v>-0.1095735656486323</v>
      </c>
      <c r="D34" s="26">
        <f t="shared" si="2"/>
        <v>3.611311843333783</v>
      </c>
      <c r="E34" s="26">
        <f t="shared" si="3"/>
        <v>2.1744688631467937</v>
      </c>
    </row>
    <row r="35" spans="1:5" ht="14" customHeight="1">
      <c r="A35" s="26">
        <f t="shared" si="0"/>
        <v>1.0500000000000003</v>
      </c>
      <c r="B35" s="26"/>
      <c r="C35" s="26">
        <f t="shared" si="1"/>
        <v>7.6428198675923847E-2</v>
      </c>
      <c r="D35" s="26">
        <f t="shared" si="2"/>
        <v>3.7200352864911226</v>
      </c>
      <c r="E35" s="26">
        <f t="shared" si="3"/>
        <v>-5.1105450272316606</v>
      </c>
    </row>
    <row r="36" spans="1:5" ht="14" customHeight="1">
      <c r="A36" s="26">
        <f t="shared" si="0"/>
        <v>1.1000000000000003</v>
      </c>
      <c r="B36" s="26"/>
      <c r="C36" s="26">
        <f t="shared" si="1"/>
        <v>0.24965360043240084</v>
      </c>
      <c r="D36" s="26">
        <f t="shared" si="2"/>
        <v>3.4645080351295396</v>
      </c>
      <c r="E36" s="26">
        <f t="shared" si="3"/>
        <v>-11.602789909429081</v>
      </c>
    </row>
    <row r="37" spans="1:5" ht="14" customHeight="1">
      <c r="A37" s="26">
        <f t="shared" si="0"/>
        <v>1.1500000000000004</v>
      </c>
      <c r="B37" s="26"/>
      <c r="C37" s="26">
        <f t="shared" si="1"/>
        <v>0.39387202741530514</v>
      </c>
      <c r="D37" s="26">
        <f t="shared" si="2"/>
        <v>2.8843685396580856</v>
      </c>
      <c r="E37" s="26">
        <f t="shared" si="3"/>
        <v>-16.585279643145956</v>
      </c>
    </row>
    <row r="38" spans="1:5" ht="14" customHeight="1">
      <c r="A38" s="26">
        <f t="shared" si="0"/>
        <v>1.2000000000000004</v>
      </c>
      <c r="B38" s="26"/>
      <c r="C38" s="26">
        <f t="shared" si="1"/>
        <v>0.49662725529034452</v>
      </c>
      <c r="D38" s="26">
        <f t="shared" si="2"/>
        <v>2.0551045575007878</v>
      </c>
      <c r="E38" s="26">
        <f t="shared" si="3"/>
        <v>-19.71307625358881</v>
      </c>
    </row>
    <row r="39" spans="1:5" ht="14" customHeight="1">
      <c r="A39" s="26">
        <f t="shared" si="0"/>
        <v>1.2500000000000004</v>
      </c>
      <c r="B39" s="26"/>
      <c r="C39" s="26">
        <f t="shared" si="1"/>
        <v>0.55009979253141184</v>
      </c>
      <c r="D39" s="26">
        <f t="shared" si="2"/>
        <v>1.0694507448213473</v>
      </c>
      <c r="E39" s="26">
        <f t="shared" si="3"/>
        <v>-20.946820563815447</v>
      </c>
    </row>
    <row r="40" spans="1:5" ht="14" customHeight="1">
      <c r="A40" s="26">
        <f t="shared" si="0"/>
        <v>1.3000000000000005</v>
      </c>
      <c r="B40" s="26"/>
      <c r="C40" s="26">
        <f t="shared" si="1"/>
        <v>0.55120527836294053</v>
      </c>
      <c r="D40" s="26">
        <f t="shared" si="2"/>
        <v>2.2109716630574816E-2</v>
      </c>
      <c r="E40" s="26">
        <f t="shared" si="3"/>
        <v>-20.38066818090142</v>
      </c>
    </row>
    <row r="41" spans="1:5" ht="14" customHeight="1">
      <c r="A41" s="26">
        <f t="shared" si="0"/>
        <v>1.3500000000000005</v>
      </c>
      <c r="B41" s="26"/>
      <c r="C41" s="26">
        <f t="shared" si="1"/>
        <v>0.50135909374221577</v>
      </c>
      <c r="D41" s="26">
        <f t="shared" si="2"/>
        <v>-0.99692369241449619</v>
      </c>
      <c r="E41" s="26">
        <f t="shared" si="3"/>
        <v>-18.11808718112113</v>
      </c>
    </row>
    <row r="42" spans="1:5" ht="14" customHeight="1">
      <c r="A42" s="26">
        <f t="shared" si="0"/>
        <v>1.4000000000000006</v>
      </c>
      <c r="B42" s="26"/>
      <c r="C42" s="26">
        <f t="shared" si="1"/>
        <v>0.40621769116868811</v>
      </c>
      <c r="D42" s="26">
        <f t="shared" si="2"/>
        <v>-1.9028280514705527</v>
      </c>
      <c r="E42" s="26">
        <f t="shared" si="3"/>
        <v>-14.272262995872888</v>
      </c>
    </row>
    <row r="43" spans="1:5" ht="14" customHeight="1">
      <c r="A43" s="26">
        <f t="shared" si="0"/>
        <v>1.4500000000000006</v>
      </c>
      <c r="B43" s="26"/>
      <c r="C43" s="26">
        <f t="shared" si="1"/>
        <v>0.27539563110547827</v>
      </c>
      <c r="D43" s="26">
        <f t="shared" si="2"/>
        <v>-2.6164412012641973</v>
      </c>
      <c r="E43" s="26">
        <f t="shared" si="3"/>
        <v>-9.0697488717043377</v>
      </c>
    </row>
    <row r="44" spans="1:5" ht="14" customHeight="1">
      <c r="A44" s="26">
        <f t="shared" si="0"/>
        <v>1.5000000000000007</v>
      </c>
      <c r="B44" s="26"/>
      <c r="C44" s="26">
        <f t="shared" si="1"/>
        <v>0.12189919886300754</v>
      </c>
      <c r="D44" s="26">
        <f t="shared" si="2"/>
        <v>-3.0699286448494143</v>
      </c>
      <c r="E44" s="26">
        <f t="shared" si="3"/>
        <v>-2.9622089955035742</v>
      </c>
    </row>
    <row r="45" spans="1:5" ht="14" customHeight="1">
      <c r="A45" s="26">
        <f t="shared" si="0"/>
        <v>1.5500000000000007</v>
      </c>
      <c r="B45" s="26"/>
      <c r="C45" s="26">
        <f t="shared" si="1"/>
        <v>-3.9002755868222133E-2</v>
      </c>
      <c r="D45" s="26">
        <f t="shared" si="2"/>
        <v>-3.2180390946245931</v>
      </c>
      <c r="E45" s="26">
        <f t="shared" si="3"/>
        <v>3.3686075856534581</v>
      </c>
    </row>
    <row r="46" spans="1:5" ht="14" customHeight="1">
      <c r="A46" s="26">
        <f t="shared" si="0"/>
        <v>1.6000000000000008</v>
      </c>
      <c r="B46" s="26"/>
      <c r="C46" s="26">
        <f t="shared" si="1"/>
        <v>-0.19148319163531816</v>
      </c>
      <c r="D46" s="26">
        <f t="shared" si="2"/>
        <v>-3.04960871534192</v>
      </c>
      <c r="E46" s="26">
        <f t="shared" si="3"/>
        <v>9.1567930870618817</v>
      </c>
    </row>
    <row r="47" spans="1:5" ht="14" customHeight="1">
      <c r="A47" s="26">
        <f t="shared" si="0"/>
        <v>1.6500000000000008</v>
      </c>
      <c r="B47" s="26"/>
      <c r="C47" s="26">
        <f t="shared" si="1"/>
        <v>-0.32107164468475946</v>
      </c>
      <c r="D47" s="26">
        <f t="shared" si="2"/>
        <v>-2.5917690609888258</v>
      </c>
      <c r="E47" s="26">
        <f t="shared" si="3"/>
        <v>13.765140881475528</v>
      </c>
    </row>
    <row r="48" spans="1:5" ht="14" customHeight="1">
      <c r="A48" s="26">
        <f t="shared" si="0"/>
        <v>1.7000000000000008</v>
      </c>
      <c r="B48" s="26"/>
      <c r="C48" s="26">
        <f t="shared" si="1"/>
        <v>-0.41624724553051196</v>
      </c>
      <c r="D48" s="26">
        <f t="shared" si="2"/>
        <v>-1.9035120169150495</v>
      </c>
      <c r="E48" s="26">
        <f t="shared" si="3"/>
        <v>16.820520811294543</v>
      </c>
    </row>
    <row r="49" spans="1:5" ht="14" customHeight="1">
      <c r="A49" s="26">
        <f t="shared" si="0"/>
        <v>1.7500000000000009</v>
      </c>
      <c r="B49" s="26"/>
      <c r="C49" s="26">
        <f t="shared" si="1"/>
        <v>-0.46937154434802808</v>
      </c>
      <c r="D49" s="26">
        <f t="shared" si="2"/>
        <v>-1.0624859763503223</v>
      </c>
      <c r="E49" s="26">
        <f t="shared" si="3"/>
        <v>18.203057939444406</v>
      </c>
    </row>
    <row r="50" spans="1:5" ht="14" customHeight="1">
      <c r="A50" s="26">
        <f t="shared" si="0"/>
        <v>1.8000000000000009</v>
      </c>
      <c r="B50" s="26"/>
      <c r="C50" s="26">
        <f t="shared" si="1"/>
        <v>-0.47698819831693318</v>
      </c>
      <c r="D50" s="26">
        <f t="shared" si="2"/>
        <v>-0.15233307937810192</v>
      </c>
      <c r="E50" s="26">
        <f t="shared" si="3"/>
        <v>17.942898108691171</v>
      </c>
    </row>
    <row r="51" spans="1:5" ht="14" customHeight="1">
      <c r="A51" s="26">
        <f t="shared" si="0"/>
        <v>1.850000000000001</v>
      </c>
      <c r="B51" s="26"/>
      <c r="C51" s="26">
        <f t="shared" si="1"/>
        <v>-0.43974760701411036</v>
      </c>
      <c r="D51" s="26">
        <f t="shared" si="2"/>
        <v>0.74481182605645668</v>
      </c>
      <c r="E51" s="26">
        <f t="shared" si="3"/>
        <v>16.12779414899985</v>
      </c>
    </row>
    <row r="52" spans="1:5" ht="14" customHeight="1">
      <c r="A52" s="26">
        <f t="shared" si="0"/>
        <v>1.900000000000001</v>
      </c>
      <c r="B52" s="26"/>
      <c r="C52" s="26">
        <f t="shared" si="1"/>
        <v>-0.36218753033878792</v>
      </c>
      <c r="D52" s="26">
        <f t="shared" si="2"/>
        <v>1.5512015335064493</v>
      </c>
      <c r="E52" s="26">
        <f t="shared" si="3"/>
        <v>12.887214177846758</v>
      </c>
    </row>
    <row r="53" spans="1:5" ht="14" customHeight="1">
      <c r="A53" s="26">
        <f t="shared" si="0"/>
        <v>1.9500000000000011</v>
      </c>
      <c r="B53" s="26"/>
      <c r="C53" s="26">
        <f t="shared" si="1"/>
        <v>-0.25240941821884855</v>
      </c>
      <c r="D53" s="26">
        <f t="shared" si="2"/>
        <v>2.1955622423987871</v>
      </c>
      <c r="E53" s="26">
        <f t="shared" si="3"/>
        <v>8.4489877542363612</v>
      </c>
    </row>
    <row r="54" spans="1:5" ht="14" customHeight="1">
      <c r="A54" s="26">
        <f t="shared" si="0"/>
        <v>2.0000000000000009</v>
      </c>
      <c r="B54" s="26"/>
      <c r="C54" s="26">
        <f t="shared" si="1"/>
        <v>-0.12150883671331827</v>
      </c>
      <c r="D54" s="26">
        <f t="shared" si="2"/>
        <v>2.6180116301106051</v>
      </c>
      <c r="E54" s="26">
        <f t="shared" si="3"/>
        <v>3.2072377773058287</v>
      </c>
    </row>
    <row r="55" spans="1:5" ht="14" customHeight="1">
      <c r="A55" s="26">
        <f t="shared" si="0"/>
        <v>2.0500000000000007</v>
      </c>
      <c r="B55" s="26"/>
      <c r="C55" s="26">
        <f t="shared" si="1"/>
        <v>1.7409839235476565E-2</v>
      </c>
      <c r="D55" s="26">
        <f t="shared" si="2"/>
        <v>2.7783735189758967</v>
      </c>
      <c r="E55" s="26">
        <f t="shared" si="3"/>
        <v>-2.2761339785083994</v>
      </c>
    </row>
    <row r="56" spans="1:5" ht="14" customHeight="1">
      <c r="A56" s="26">
        <f t="shared" si="0"/>
        <v>2.1000000000000005</v>
      </c>
      <c r="B56" s="26"/>
      <c r="C56" s="26">
        <f t="shared" si="1"/>
        <v>0.15063818023800041</v>
      </c>
      <c r="D56" s="26">
        <f t="shared" si="2"/>
        <v>2.6645668200504766</v>
      </c>
      <c r="E56" s="26">
        <f t="shared" si="3"/>
        <v>-7.3699616899645282</v>
      </c>
    </row>
    <row r="57" spans="1:5" ht="14" customHeight="1">
      <c r="A57" s="26">
        <f t="shared" si="0"/>
        <v>2.1500000000000004</v>
      </c>
      <c r="B57" s="26"/>
      <c r="C57" s="26">
        <f t="shared" si="1"/>
        <v>0.26544161701561292</v>
      </c>
      <c r="D57" s="26">
        <f t="shared" si="2"/>
        <v>2.2960687355522502</v>
      </c>
      <c r="E57" s="26">
        <f t="shared" si="3"/>
        <v>-11.524060367776077</v>
      </c>
    </row>
    <row r="58" spans="1:5" ht="14" customHeight="1">
      <c r="A58" s="26">
        <f t="shared" si="0"/>
        <v>2.2000000000000002</v>
      </c>
      <c r="B58" s="26"/>
      <c r="C58" s="26">
        <f t="shared" si="1"/>
        <v>0.35143490287378526</v>
      </c>
      <c r="D58" s="26">
        <f t="shared" si="2"/>
        <v>1.7198657171634464</v>
      </c>
      <c r="E58" s="26">
        <f t="shared" si="3"/>
        <v>-14.378014898777948</v>
      </c>
    </row>
    <row r="59" spans="1:5" ht="14" customHeight="1">
      <c r="A59" s="26">
        <f t="shared" si="0"/>
        <v>2.25</v>
      </c>
      <c r="B59" s="26"/>
      <c r="C59" s="26">
        <f t="shared" si="1"/>
        <v>0.40148315148501273</v>
      </c>
      <c r="D59" s="26">
        <f t="shared" si="2"/>
        <v>1.0009649722245491</v>
      </c>
      <c r="E59" s="26">
        <f t="shared" si="3"/>
        <v>-15.774204272529605</v>
      </c>
    </row>
    <row r="60" spans="1:5" ht="14" customHeight="1">
      <c r="A60" s="26">
        <f t="shared" si="0"/>
        <v>2.2999999999999998</v>
      </c>
      <c r="B60" s="26"/>
      <c r="C60" s="26">
        <f t="shared" si="1"/>
        <v>0.41209588941491615</v>
      </c>
      <c r="D60" s="26">
        <f t="shared" si="2"/>
        <v>0.21225475859806875</v>
      </c>
      <c r="E60" s="26">
        <f t="shared" si="3"/>
        <v>-15.699326754571759</v>
      </c>
    </row>
    <row r="61" spans="1:5" ht="14" customHeight="1">
      <c r="A61" s="26">
        <f t="shared" si="0"/>
        <v>2.3499999999999996</v>
      </c>
      <c r="B61" s="26"/>
      <c r="C61" s="26">
        <f t="shared" si="1"/>
        <v>0.38346031045839019</v>
      </c>
      <c r="D61" s="26">
        <f t="shared" si="2"/>
        <v>-0.57271157913051929</v>
      </c>
      <c r="E61" s="26">
        <f t="shared" si="3"/>
        <v>-14.220854983631842</v>
      </c>
    </row>
    <row r="62" spans="1:5" ht="14" customHeight="1">
      <c r="A62" s="26">
        <f t="shared" si="0"/>
        <v>2.3999999999999995</v>
      </c>
      <c r="B62" s="26"/>
      <c r="C62" s="26">
        <f t="shared" si="1"/>
        <v>0.31927259404278463</v>
      </c>
      <c r="D62" s="26">
        <f t="shared" si="2"/>
        <v>-1.2837543283121113</v>
      </c>
      <c r="E62" s="26">
        <f t="shared" si="3"/>
        <v>-11.468194360990015</v>
      </c>
    </row>
    <row r="63" spans="1:5" ht="14" customHeight="1">
      <c r="A63" s="26">
        <f t="shared" si="0"/>
        <v>2.4499999999999993</v>
      </c>
      <c r="B63" s="26"/>
      <c r="C63" s="26">
        <f t="shared" si="1"/>
        <v>0.22641439172470401</v>
      </c>
      <c r="D63" s="26">
        <f t="shared" si="2"/>
        <v>-1.8571640463616121</v>
      </c>
      <c r="E63" s="26">
        <f t="shared" si="3"/>
        <v>-7.6616332313333979</v>
      </c>
    </row>
    <row r="64" spans="1:5" ht="14" customHeight="1">
      <c r="A64" s="26">
        <f t="shared" si="0"/>
        <v>2.4999999999999991</v>
      </c>
      <c r="B64" s="26"/>
      <c r="C64" s="26">
        <f t="shared" si="1"/>
        <v>0.1144021063282899</v>
      </c>
      <c r="D64" s="26">
        <f t="shared" si="2"/>
        <v>-2.240245707928282</v>
      </c>
      <c r="E64" s="26">
        <f t="shared" si="3"/>
        <v>-3.1501897414002444</v>
      </c>
    </row>
    <row r="65" spans="1:5" ht="14" customHeight="1">
      <c r="A65" s="26">
        <f t="shared" si="0"/>
        <v>2.5499999999999989</v>
      </c>
      <c r="B65" s="26"/>
      <c r="C65" s="26">
        <f t="shared" si="1"/>
        <v>-5.4856534216248115E-3</v>
      </c>
      <c r="D65" s="26">
        <f t="shared" si="2"/>
        <v>-2.397755194998294</v>
      </c>
      <c r="E65" s="26">
        <f t="shared" si="3"/>
        <v>1.5933571540676528</v>
      </c>
    </row>
    <row r="66" spans="1:5" ht="14" customHeight="1">
      <c r="A66" s="26">
        <f t="shared" si="0"/>
        <v>2.5999999999999988</v>
      </c>
      <c r="B66" s="26"/>
      <c r="C66" s="26">
        <f t="shared" si="1"/>
        <v>-0.12139002028637039</v>
      </c>
      <c r="D66" s="26">
        <f t="shared" si="2"/>
        <v>-2.3180873372949113</v>
      </c>
      <c r="E66" s="26">
        <f t="shared" si="3"/>
        <v>6.043593669058736</v>
      </c>
    </row>
    <row r="67" spans="1:5" ht="14" customHeight="1">
      <c r="A67" s="26">
        <f t="shared" si="0"/>
        <v>2.6499999999999986</v>
      </c>
      <c r="B67" s="26"/>
      <c r="C67" s="26">
        <f t="shared" si="1"/>
        <v>-0.22218540297846912</v>
      </c>
      <c r="D67" s="26">
        <f t="shared" si="2"/>
        <v>-2.0159076538419747</v>
      </c>
      <c r="E67" s="26">
        <f t="shared" si="3"/>
        <v>9.7304060652321507</v>
      </c>
    </row>
    <row r="68" spans="1:5" ht="14" customHeight="1">
      <c r="A68" s="26">
        <f t="shared" si="0"/>
        <v>2.6999999999999984</v>
      </c>
      <c r="B68" s="26"/>
      <c r="C68" s="26">
        <f t="shared" si="1"/>
        <v>-0.29865477050748745</v>
      </c>
      <c r="D68" s="26">
        <f t="shared" si="2"/>
        <v>-1.5293873505803672</v>
      </c>
      <c r="E68" s="26">
        <f t="shared" si="3"/>
        <v>12.323409160939658</v>
      </c>
    </row>
    <row r="69" spans="1:5" ht="14" customHeight="1">
      <c r="A69" s="26">
        <f t="shared" si="0"/>
        <v>2.7499999999999982</v>
      </c>
      <c r="B69" s="26"/>
      <c r="C69" s="26">
        <f t="shared" si="1"/>
        <v>-0.34431561513415665</v>
      </c>
      <c r="D69" s="26">
        <f t="shared" si="2"/>
        <v>-0.91321689253338434</v>
      </c>
      <c r="E69" s="26">
        <f t="shared" si="3"/>
        <v>13.653460215102497</v>
      </c>
    </row>
    <row r="70" spans="1:5" ht="14" customHeight="1">
      <c r="A70" s="26">
        <f t="shared" si="0"/>
        <v>2.799999999999998</v>
      </c>
      <c r="B70" s="26"/>
      <c r="C70" s="26">
        <f t="shared" si="1"/>
        <v>-0.3558428092230696</v>
      </c>
      <c r="D70" s="26">
        <f t="shared" si="2"/>
        <v>-0.23054388177825946</v>
      </c>
      <c r="E70" s="26">
        <f t="shared" si="3"/>
        <v>13.68166536202912</v>
      </c>
    </row>
    <row r="71" spans="1:5" ht="14" customHeight="1">
      <c r="A71" s="26">
        <f t="shared" si="0"/>
        <v>2.8499999999999979</v>
      </c>
      <c r="B71" s="26"/>
      <c r="C71" s="26">
        <f t="shared" si="1"/>
        <v>-0.33316583990690979</v>
      </c>
      <c r="D71" s="26">
        <f t="shared" si="2"/>
        <v>0.45353938632319657</v>
      </c>
      <c r="E71" s="26">
        <f t="shared" si="3"/>
        <v>12.457845798695946</v>
      </c>
    </row>
    <row r="72" spans="1:5" ht="14" customHeight="1">
      <c r="A72" s="26">
        <f t="shared" si="0"/>
        <v>2.8999999999999977</v>
      </c>
      <c r="B72" s="26"/>
      <c r="C72" s="26">
        <f t="shared" si="1"/>
        <v>-0.27934425609401009</v>
      </c>
      <c r="D72" s="26">
        <f t="shared" si="2"/>
        <v>1.076431676257994</v>
      </c>
      <c r="E72" s="26">
        <f t="shared" si="3"/>
        <v>10.103789949869116</v>
      </c>
    </row>
    <row r="73" spans="1:5" ht="14" customHeight="1">
      <c r="A73" s="26">
        <f t="shared" si="0"/>
        <v>2.9499999999999975</v>
      </c>
      <c r="B73" s="26"/>
      <c r="C73" s="26">
        <f t="shared" si="1"/>
        <v>-0.20026319740643761</v>
      </c>
      <c r="D73" s="26">
        <f t="shared" si="2"/>
        <v>1.5816211737514498</v>
      </c>
      <c r="E73" s="26">
        <f t="shared" si="3"/>
        <v>6.8262513656311965</v>
      </c>
    </row>
    <row r="74" spans="1:5" ht="14" customHeight="1">
      <c r="A74" s="26">
        <f t="shared" si="0"/>
        <v>2.9999999999999973</v>
      </c>
      <c r="B74" s="26"/>
      <c r="C74" s="26">
        <f t="shared" si="1"/>
        <v>-0.10411651030478712</v>
      </c>
      <c r="D74" s="26">
        <f t="shared" si="2"/>
        <v>1.9229337420330097</v>
      </c>
      <c r="E74" s="26">
        <f t="shared" si="3"/>
        <v>2.9351834018794589</v>
      </c>
    </row>
    <row r="75" spans="1:5" ht="14" customHeight="1">
      <c r="A75" s="26">
        <f t="shared" si="0"/>
        <v>3.0499999999999972</v>
      </c>
      <c r="B75" s="26"/>
      <c r="C75" s="26">
        <f t="shared" si="1"/>
        <v>-6.3186469843798387E-4</v>
      </c>
      <c r="D75" s="26">
        <f t="shared" si="2"/>
        <v>2.0696929121269827</v>
      </c>
      <c r="E75" s="26">
        <f t="shared" si="3"/>
        <v>-1.16662555481963</v>
      </c>
    </row>
    <row r="76" spans="1:5" ht="14" customHeight="1">
      <c r="A76" s="26">
        <f t="shared" si="0"/>
        <v>3.099999999999997</v>
      </c>
      <c r="B76" s="26"/>
      <c r="C76" s="26">
        <f t="shared" si="1"/>
        <v>9.993621702086207E-2</v>
      </c>
      <c r="D76" s="26">
        <f t="shared" si="2"/>
        <v>2.011361634386001</v>
      </c>
      <c r="E76" s="26">
        <f t="shared" si="3"/>
        <v>-5.0378124353521105</v>
      </c>
    </row>
    <row r="77" spans="1:5" ht="14" customHeight="1">
      <c r="A77" s="26">
        <f t="shared" si="0"/>
        <v>3.1499999999999968</v>
      </c>
      <c r="B77" s="26"/>
      <c r="C77" s="26">
        <f t="shared" si="1"/>
        <v>0.18790976765178186</v>
      </c>
      <c r="D77" s="26">
        <f t="shared" si="2"/>
        <v>1.7594710126183954</v>
      </c>
      <c r="E77" s="26">
        <f t="shared" si="3"/>
        <v>-8.2777798105953693</v>
      </c>
    </row>
    <row r="78" spans="1:5" ht="14" customHeight="1">
      <c r="A78" s="26">
        <f t="shared" si="0"/>
        <v>3.1999999999999966</v>
      </c>
      <c r="B78" s="26"/>
      <c r="C78" s="26">
        <f t="shared" si="1"/>
        <v>0.25518886875621322</v>
      </c>
      <c r="D78" s="26">
        <f t="shared" si="2"/>
        <v>1.345582022088627</v>
      </c>
      <c r="E78" s="26">
        <f t="shared" si="3"/>
        <v>-10.591706194424297</v>
      </c>
    </row>
    <row r="79" spans="1:5" ht="14" customHeight="1">
      <c r="A79" s="26">
        <f t="shared" ref="A79:A131" si="4">A78+$E$6</f>
        <v>3.2499999999999964</v>
      </c>
      <c r="B79" s="26"/>
      <c r="C79" s="26">
        <f t="shared" ref="C79:C134" si="5">C78+(D79*$E$6)</f>
        <v>0.2959887043745838</v>
      </c>
      <c r="D79" s="26">
        <f t="shared" ref="D79:D134" si="6">E78*$E$6+D78</f>
        <v>0.81599671236741211</v>
      </c>
      <c r="E79" s="26">
        <f t="shared" ref="E79:E134" si="7">(-($E$1*9.81*$E$3*SIN(C79))/$E$5)+(-($E$4*D79)/(ABS($E$4)+0.001)/$E$5)</f>
        <v>-11.813683874689278</v>
      </c>
    </row>
    <row r="80" spans="1:5" ht="14" customHeight="1">
      <c r="A80" s="26">
        <f t="shared" si="4"/>
        <v>3.2999999999999963</v>
      </c>
      <c r="B80" s="26"/>
      <c r="C80" s="26">
        <f t="shared" si="5"/>
        <v>0.30725433030623123</v>
      </c>
      <c r="D80" s="26">
        <f t="shared" si="6"/>
        <v>0.22531251863294821</v>
      </c>
      <c r="E80" s="26">
        <f t="shared" si="7"/>
        <v>-11.892072746261098</v>
      </c>
    </row>
    <row r="81" spans="1:5" ht="14" customHeight="1">
      <c r="A81" s="26">
        <f t="shared" si="4"/>
        <v>3.3499999999999961</v>
      </c>
      <c r="B81" s="26"/>
      <c r="C81" s="26">
        <f t="shared" si="5"/>
        <v>0.28878977437222592</v>
      </c>
      <c r="D81" s="26">
        <f t="shared" si="6"/>
        <v>-0.36929111868010667</v>
      </c>
      <c r="E81" s="26">
        <f t="shared" si="7"/>
        <v>-10.86340587164106</v>
      </c>
    </row>
    <row r="82" spans="1:5" ht="14" customHeight="1">
      <c r="A82" s="26">
        <f t="shared" si="4"/>
        <v>3.3999999999999959</v>
      </c>
      <c r="B82" s="26"/>
      <c r="C82" s="26">
        <f t="shared" si="5"/>
        <v>0.24316670375911792</v>
      </c>
      <c r="D82" s="26">
        <f t="shared" si="6"/>
        <v>-0.91246141226215971</v>
      </c>
      <c r="E82" s="26">
        <f t="shared" si="7"/>
        <v>-8.8389877090326312</v>
      </c>
    </row>
    <row r="83" spans="1:5" ht="14" customHeight="1">
      <c r="A83" s="26">
        <f t="shared" si="4"/>
        <v>3.4499999999999957</v>
      </c>
      <c r="B83" s="26"/>
      <c r="C83" s="26">
        <f t="shared" si="5"/>
        <v>0.17544616387342835</v>
      </c>
      <c r="D83" s="26">
        <f t="shared" si="6"/>
        <v>-1.3544107977137914</v>
      </c>
      <c r="E83" s="26">
        <f t="shared" si="7"/>
        <v>-6.0088581760331961</v>
      </c>
    </row>
    <row r="84" spans="1:5" ht="14" customHeight="1">
      <c r="A84" s="26">
        <f t="shared" si="4"/>
        <v>3.4999999999999956</v>
      </c>
      <c r="B84" s="26"/>
      <c r="C84" s="26">
        <f t="shared" si="5"/>
        <v>9.2703478547655788E-2</v>
      </c>
      <c r="D84" s="26">
        <f t="shared" si="6"/>
        <v>-1.6548537065154512</v>
      </c>
      <c r="E84" s="26">
        <f t="shared" si="7"/>
        <v>-2.6477574197825993</v>
      </c>
    </row>
    <row r="85" spans="1:5" ht="14" customHeight="1">
      <c r="A85" s="26">
        <f t="shared" si="4"/>
        <v>3.5499999999999954</v>
      </c>
      <c r="B85" s="26"/>
      <c r="C85" s="26">
        <f t="shared" si="5"/>
        <v>3.3413996724267203E-3</v>
      </c>
      <c r="D85" s="26">
        <f t="shared" si="6"/>
        <v>-1.7872415775045811</v>
      </c>
      <c r="E85" s="26">
        <f t="shared" si="7"/>
        <v>0.89868519799215019</v>
      </c>
    </row>
    <row r="86" spans="1:5" ht="14" customHeight="1">
      <c r="A86" s="26">
        <f t="shared" si="4"/>
        <v>3.5999999999999952</v>
      </c>
      <c r="B86" s="26"/>
      <c r="C86" s="26">
        <f t="shared" si="5"/>
        <v>-8.3773966207821973E-2</v>
      </c>
      <c r="D86" s="26">
        <f t="shared" si="6"/>
        <v>-1.7423073176049737</v>
      </c>
      <c r="E86" s="26">
        <f t="shared" si="7"/>
        <v>4.2570452363398843</v>
      </c>
    </row>
    <row r="87" spans="1:5" ht="14" customHeight="1">
      <c r="A87" s="26">
        <f t="shared" si="4"/>
        <v>3.649999999999995</v>
      </c>
      <c r="B87" s="26"/>
      <c r="C87" s="26">
        <f t="shared" si="5"/>
        <v>-0.16024671899722095</v>
      </c>
      <c r="D87" s="26">
        <f t="shared" si="6"/>
        <v>-1.5294550557879796</v>
      </c>
      <c r="E87" s="26">
        <f t="shared" si="7"/>
        <v>7.0858365886877843</v>
      </c>
    </row>
    <row r="88" spans="1:5" ht="14" customHeight="1">
      <c r="A88" s="26">
        <f t="shared" si="4"/>
        <v>3.6999999999999948</v>
      </c>
      <c r="B88" s="26"/>
      <c r="C88" s="26">
        <f t="shared" si="5"/>
        <v>-0.21900488031490048</v>
      </c>
      <c r="D88" s="26">
        <f t="shared" si="6"/>
        <v>-1.1751632263535903</v>
      </c>
      <c r="E88" s="26">
        <f t="shared" si="7"/>
        <v>9.1258233193844589</v>
      </c>
    </row>
    <row r="89" spans="1:5" ht="14" customHeight="1">
      <c r="A89" s="26">
        <f t="shared" si="4"/>
        <v>3.7499999999999947</v>
      </c>
      <c r="B89" s="26"/>
      <c r="C89" s="26">
        <f t="shared" si="5"/>
        <v>-0.25494848333411885</v>
      </c>
      <c r="D89" s="26">
        <f t="shared" si="6"/>
        <v>-0.71887206038436724</v>
      </c>
      <c r="E89" s="26">
        <f t="shared" si="7"/>
        <v>10.221960523868189</v>
      </c>
    </row>
    <row r="90" spans="1:5" ht="14" customHeight="1">
      <c r="A90" s="26">
        <f t="shared" si="4"/>
        <v>3.7999999999999945</v>
      </c>
      <c r="B90" s="26"/>
      <c r="C90" s="26">
        <f t="shared" si="5"/>
        <v>-0.26533718504366671</v>
      </c>
      <c r="D90" s="26">
        <f t="shared" si="6"/>
        <v>-0.20777403419095775</v>
      </c>
      <c r="E90" s="26">
        <f t="shared" si="7"/>
        <v>10.318235306396049</v>
      </c>
    </row>
    <row r="91" spans="1:5" ht="14" customHeight="1">
      <c r="A91" s="26">
        <f t="shared" si="4"/>
        <v>3.8499999999999943</v>
      </c>
      <c r="B91" s="26"/>
      <c r="C91" s="26">
        <f t="shared" si="5"/>
        <v>-0.24993029848722448</v>
      </c>
      <c r="D91" s="26">
        <f t="shared" si="6"/>
        <v>0.30813773112884479</v>
      </c>
      <c r="E91" s="26">
        <f t="shared" si="7"/>
        <v>9.4418929548768276</v>
      </c>
    </row>
    <row r="92" spans="1:5" ht="14" customHeight="1">
      <c r="A92" s="26">
        <f t="shared" si="4"/>
        <v>3.8999999999999941</v>
      </c>
      <c r="B92" s="26"/>
      <c r="C92" s="26">
        <f t="shared" si="5"/>
        <v>-0.21091867954359017</v>
      </c>
      <c r="D92" s="26">
        <f t="shared" si="6"/>
        <v>0.78023237887268615</v>
      </c>
      <c r="E92" s="26">
        <f t="shared" si="7"/>
        <v>7.6931626490472862</v>
      </c>
    </row>
    <row r="93" spans="1:5" ht="14" customHeight="1">
      <c r="A93" s="26">
        <f t="shared" si="4"/>
        <v>3.949999999999994</v>
      </c>
      <c r="B93" s="26"/>
      <c r="C93" s="26">
        <f t="shared" si="5"/>
        <v>-0.15267415397733763</v>
      </c>
      <c r="D93" s="26">
        <f t="shared" si="6"/>
        <v>1.1648905113250505</v>
      </c>
      <c r="E93" s="26">
        <f t="shared" si="7"/>
        <v>5.2442128662673673</v>
      </c>
    </row>
    <row r="94" spans="1:5" ht="14" customHeight="1">
      <c r="A94" s="26">
        <f t="shared" si="4"/>
        <v>3.9999999999999938</v>
      </c>
      <c r="B94" s="26"/>
      <c r="C94" s="26">
        <f t="shared" si="5"/>
        <v>-8.131909624541668E-2</v>
      </c>
      <c r="D94" s="26">
        <f t="shared" si="6"/>
        <v>1.4271011546384189</v>
      </c>
      <c r="E94" s="26">
        <f t="shared" si="7"/>
        <v>2.3377627785562844</v>
      </c>
    </row>
    <row r="95" spans="1:5" ht="14" customHeight="1">
      <c r="A95" s="26">
        <f t="shared" si="4"/>
        <v>4.0499999999999936</v>
      </c>
      <c r="B95" s="26"/>
      <c r="C95" s="26">
        <f t="shared" si="5"/>
        <v>-4.1196315671050143E-3</v>
      </c>
      <c r="D95" s="26">
        <f t="shared" si="6"/>
        <v>1.5439892935662332</v>
      </c>
      <c r="E95" s="26">
        <f t="shared" si="7"/>
        <v>-0.72841652038739957</v>
      </c>
    </row>
    <row r="96" spans="1:5" ht="14" customHeight="1">
      <c r="A96" s="26">
        <f t="shared" si="4"/>
        <v>4.0999999999999934</v>
      </c>
      <c r="B96" s="26"/>
      <c r="C96" s="26">
        <f t="shared" si="5"/>
        <v>7.1258791810238156E-2</v>
      </c>
      <c r="D96" s="26">
        <f t="shared" si="6"/>
        <v>1.5075684675468632</v>
      </c>
      <c r="E96" s="26">
        <f t="shared" si="7"/>
        <v>-3.6366757956203961</v>
      </c>
    </row>
    <row r="97" spans="1:5" ht="14" customHeight="1">
      <c r="A97" s="26">
        <f t="shared" si="4"/>
        <v>4.1499999999999932</v>
      </c>
      <c r="B97" s="26"/>
      <c r="C97" s="26">
        <f t="shared" si="5"/>
        <v>0.13754552569853035</v>
      </c>
      <c r="D97" s="26">
        <f t="shared" si="6"/>
        <v>1.3257346777658434</v>
      </c>
      <c r="E97" s="26">
        <f t="shared" si="7"/>
        <v>-6.0954945883979459</v>
      </c>
    </row>
    <row r="98" spans="1:5" ht="14" customHeight="1">
      <c r="A98" s="26">
        <f t="shared" si="4"/>
        <v>4.1999999999999931</v>
      </c>
      <c r="B98" s="26"/>
      <c r="C98" s="26">
        <f t="shared" si="5"/>
        <v>0.18859352311582767</v>
      </c>
      <c r="D98" s="26">
        <f t="shared" si="6"/>
        <v>1.0209599483459462</v>
      </c>
      <c r="E98" s="26">
        <f t="shared" si="7"/>
        <v>-7.8788564491841093</v>
      </c>
    </row>
    <row r="99" spans="1:5" ht="14" customHeight="1">
      <c r="A99" s="26">
        <f t="shared" si="4"/>
        <v>4.2499999999999929</v>
      </c>
      <c r="B99" s="26"/>
      <c r="C99" s="26">
        <f t="shared" si="5"/>
        <v>0.2199443794101647</v>
      </c>
      <c r="D99" s="26">
        <f t="shared" si="6"/>
        <v>0.62701712588674074</v>
      </c>
      <c r="E99" s="26">
        <f t="shared" si="7"/>
        <v>-8.8460029237979576</v>
      </c>
    </row>
    <row r="100" spans="1:5" ht="14" customHeight="1">
      <c r="A100" s="26">
        <f t="shared" si="4"/>
        <v>4.2999999999999927</v>
      </c>
      <c r="B100" s="26"/>
      <c r="C100" s="26">
        <f t="shared" si="5"/>
        <v>0.22918022839500685</v>
      </c>
      <c r="D100" s="26">
        <f t="shared" si="6"/>
        <v>0.18471697969684286</v>
      </c>
      <c r="E100" s="26">
        <f t="shared" si="7"/>
        <v>-8.9416140061626681</v>
      </c>
    </row>
    <row r="101" spans="1:5" ht="14" customHeight="1">
      <c r="A101" s="26">
        <f t="shared" si="4"/>
        <v>4.3499999999999925</v>
      </c>
      <c r="B101" s="26"/>
      <c r="C101" s="26">
        <f t="shared" si="5"/>
        <v>0.21606204236444232</v>
      </c>
      <c r="D101" s="26">
        <f t="shared" si="6"/>
        <v>-0.26236372061129054</v>
      </c>
      <c r="E101" s="26">
        <f t="shared" si="7"/>
        <v>-8.1867096062484048</v>
      </c>
    </row>
    <row r="102" spans="1:5" ht="14" customHeight="1">
      <c r="A102" s="26">
        <f t="shared" si="4"/>
        <v>4.3999999999999924</v>
      </c>
      <c r="B102" s="26"/>
      <c r="C102" s="26">
        <f t="shared" si="5"/>
        <v>0.18247708231825677</v>
      </c>
      <c r="D102" s="26">
        <f t="shared" si="6"/>
        <v>-0.67169920092371083</v>
      </c>
      <c r="E102" s="26">
        <f t="shared" si="7"/>
        <v>-6.6708628466598991</v>
      </c>
    </row>
    <row r="103" spans="1:5" ht="14" customHeight="1">
      <c r="A103" s="26">
        <f t="shared" si="4"/>
        <v>4.4499999999999922</v>
      </c>
      <c r="B103" s="26"/>
      <c r="C103" s="26">
        <f t="shared" si="5"/>
        <v>0.13221496515542147</v>
      </c>
      <c r="D103" s="26">
        <f t="shared" si="6"/>
        <v>-1.0052423432567057</v>
      </c>
      <c r="E103" s="26">
        <f t="shared" si="7"/>
        <v>-4.5484850882936199</v>
      </c>
    </row>
    <row r="104" spans="1:5" ht="14" customHeight="1">
      <c r="A104" s="26">
        <f t="shared" si="4"/>
        <v>4.499999999999992</v>
      </c>
      <c r="B104" s="26"/>
      <c r="C104" s="26">
        <f t="shared" si="5"/>
        <v>7.0581635271852128E-2</v>
      </c>
      <c r="D104" s="26">
        <f t="shared" si="6"/>
        <v>-1.2326665976713866</v>
      </c>
      <c r="E104" s="26">
        <f t="shared" si="7"/>
        <v>-2.0332802823584259</v>
      </c>
    </row>
    <row r="105" spans="1:5" ht="14" customHeight="1">
      <c r="A105" s="26">
        <f t="shared" si="4"/>
        <v>4.5499999999999918</v>
      </c>
      <c r="B105" s="26"/>
      <c r="C105" s="26">
        <f t="shared" si="5"/>
        <v>3.8651046823867247E-3</v>
      </c>
      <c r="D105" s="26">
        <f t="shared" si="6"/>
        <v>-1.3343306117893079</v>
      </c>
      <c r="E105" s="26">
        <f t="shared" si="7"/>
        <v>0.61764750435483029</v>
      </c>
    </row>
    <row r="106" spans="1:5" ht="14" customHeight="1">
      <c r="A106" s="26">
        <f t="shared" si="4"/>
        <v>4.5999999999999917</v>
      </c>
      <c r="B106" s="26"/>
      <c r="C106" s="26">
        <f t="shared" si="5"/>
        <v>-6.1307307146191592E-2</v>
      </c>
      <c r="D106" s="26">
        <f t="shared" si="6"/>
        <v>-1.3034482365715663</v>
      </c>
      <c r="E106" s="26">
        <f t="shared" si="7"/>
        <v>3.1330206997115209</v>
      </c>
    </row>
    <row r="107" spans="1:5" ht="14" customHeight="1">
      <c r="A107" s="26">
        <f t="shared" si="4"/>
        <v>4.6499999999999915</v>
      </c>
      <c r="B107" s="26"/>
      <c r="C107" s="26">
        <f t="shared" si="5"/>
        <v>-0.1186471672254911</v>
      </c>
      <c r="D107" s="26">
        <f t="shared" si="6"/>
        <v>-1.1467972015859902</v>
      </c>
      <c r="E107" s="26">
        <f t="shared" si="7"/>
        <v>5.2635587302055242</v>
      </c>
    </row>
    <row r="108" spans="1:5" ht="14" customHeight="1">
      <c r="A108" s="26">
        <f t="shared" si="4"/>
        <v>4.6999999999999913</v>
      </c>
      <c r="B108" s="26"/>
      <c r="C108" s="26">
        <f t="shared" si="5"/>
        <v>-0.1628281304792768</v>
      </c>
      <c r="D108" s="26">
        <f t="shared" si="6"/>
        <v>-0.88361926507571398</v>
      </c>
      <c r="E108" s="26">
        <f t="shared" si="7"/>
        <v>6.8132170431422017</v>
      </c>
    </row>
    <row r="109" spans="1:5" ht="14" customHeight="1">
      <c r="A109" s="26">
        <f t="shared" si="4"/>
        <v>4.7499999999999911</v>
      </c>
      <c r="B109" s="26"/>
      <c r="C109" s="26">
        <f t="shared" si="5"/>
        <v>-0.18997605112520699</v>
      </c>
      <c r="D109" s="26">
        <f t="shared" si="6"/>
        <v>-0.54295841291860381</v>
      </c>
      <c r="E109" s="26">
        <f t="shared" si="7"/>
        <v>7.6565534524748236</v>
      </c>
    </row>
    <row r="110" spans="1:5" ht="14" customHeight="1">
      <c r="A110" s="26">
        <f t="shared" si="4"/>
        <v>4.7999999999999909</v>
      </c>
      <c r="B110" s="26"/>
      <c r="C110" s="26">
        <f t="shared" si="5"/>
        <v>-0.19798258813995012</v>
      </c>
      <c r="D110" s="26">
        <f t="shared" si="6"/>
        <v>-0.16013074029486263</v>
      </c>
      <c r="E110" s="26">
        <f t="shared" si="7"/>
        <v>7.7417631608682527</v>
      </c>
    </row>
    <row r="111" spans="1:5" ht="14" customHeight="1">
      <c r="A111" s="26">
        <f t="shared" si="4"/>
        <v>4.8499999999999908</v>
      </c>
      <c r="B111" s="26"/>
      <c r="C111" s="26">
        <f t="shared" si="5"/>
        <v>-0.18663471725252262</v>
      </c>
      <c r="D111" s="26">
        <f t="shared" si="6"/>
        <v>0.22695741774855005</v>
      </c>
      <c r="E111" s="26">
        <f t="shared" si="7"/>
        <v>7.0857812168179377</v>
      </c>
    </row>
    <row r="112" spans="1:5" ht="14" customHeight="1">
      <c r="A112" s="26">
        <f t="shared" si="4"/>
        <v>4.8999999999999906</v>
      </c>
      <c r="B112" s="26"/>
      <c r="C112" s="26">
        <f t="shared" si="5"/>
        <v>-0.15757239332305029</v>
      </c>
      <c r="D112" s="26">
        <f t="shared" si="6"/>
        <v>0.58124647858944689</v>
      </c>
      <c r="E112" s="26">
        <f t="shared" si="7"/>
        <v>5.7683371465615094</v>
      </c>
    </row>
    <row r="113" spans="1:5" ht="14" customHeight="1">
      <c r="A113" s="26">
        <f t="shared" si="4"/>
        <v>4.9499999999999904</v>
      </c>
      <c r="B113" s="26"/>
      <c r="C113" s="26">
        <f t="shared" si="5"/>
        <v>-0.11408922652717417</v>
      </c>
      <c r="D113" s="26">
        <f t="shared" si="6"/>
        <v>0.86966333591752232</v>
      </c>
      <c r="E113" s="26">
        <f t="shared" si="7"/>
        <v>3.926931395540759</v>
      </c>
    </row>
    <row r="114" spans="1:5" ht="14" customHeight="1">
      <c r="A114" s="26">
        <f t="shared" si="4"/>
        <v>4.9999999999999902</v>
      </c>
      <c r="B114" s="26"/>
      <c r="C114" s="26">
        <f t="shared" si="5"/>
        <v>-6.0788731242446152E-2</v>
      </c>
      <c r="D114" s="26">
        <f t="shared" si="6"/>
        <v>1.0660099056945602</v>
      </c>
      <c r="E114" s="26">
        <f t="shared" si="7"/>
        <v>1.7491624458934407</v>
      </c>
    </row>
    <row r="115" spans="1:5" ht="14" customHeight="1">
      <c r="A115" s="26">
        <f t="shared" si="4"/>
        <v>5.0499999999999901</v>
      </c>
      <c r="B115" s="26"/>
      <c r="C115" s="26">
        <f t="shared" si="5"/>
        <v>-3.1153298429845364E-3</v>
      </c>
      <c r="D115" s="26">
        <f t="shared" si="6"/>
        <v>1.1534680279892322</v>
      </c>
      <c r="E115" s="26">
        <f t="shared" si="7"/>
        <v>-0.54271266037624644</v>
      </c>
    </row>
    <row r="116" spans="1:5" ht="14" customHeight="1">
      <c r="A116" s="26">
        <f t="shared" si="4"/>
        <v>5.0999999999999899</v>
      </c>
      <c r="B116" s="26"/>
      <c r="C116" s="26">
        <f t="shared" si="5"/>
        <v>5.3201289905536457E-2</v>
      </c>
      <c r="D116" s="26">
        <f t="shared" si="6"/>
        <v>1.1263323949704198</v>
      </c>
      <c r="E116" s="26">
        <f t="shared" si="7"/>
        <v>-2.7163464428801558</v>
      </c>
    </row>
    <row r="117" spans="1:5" ht="14" customHeight="1">
      <c r="A117" s="26">
        <f t="shared" si="4"/>
        <v>5.1499999999999897</v>
      </c>
      <c r="B117" s="26"/>
      <c r="C117" s="26">
        <f t="shared" si="5"/>
        <v>0.10272704354685706</v>
      </c>
      <c r="D117" s="26">
        <f t="shared" si="6"/>
        <v>0.99051507282641205</v>
      </c>
      <c r="E117" s="26">
        <f t="shared" si="7"/>
        <v>-4.5582523126664016</v>
      </c>
    </row>
    <row r="118" spans="1:5" ht="14" customHeight="1">
      <c r="A118" s="26">
        <f t="shared" si="4"/>
        <v>5.1999999999999895</v>
      </c>
      <c r="B118" s="26"/>
      <c r="C118" s="26">
        <f t="shared" si="5"/>
        <v>0.14085716640651166</v>
      </c>
      <c r="D118" s="26">
        <f t="shared" si="6"/>
        <v>0.76260245719309194</v>
      </c>
      <c r="E118" s="26">
        <f t="shared" si="7"/>
        <v>-5.8989353537290565</v>
      </c>
    </row>
    <row r="119" spans="1:5" ht="14" customHeight="1">
      <c r="A119" s="26">
        <f t="shared" si="4"/>
        <v>5.2499999999999893</v>
      </c>
      <c r="B119" s="26"/>
      <c r="C119" s="26">
        <f t="shared" si="5"/>
        <v>0.16423995088184362</v>
      </c>
      <c r="D119" s="26">
        <f t="shared" si="6"/>
        <v>0.46765568950663911</v>
      </c>
      <c r="E119" s="26">
        <f t="shared" si="7"/>
        <v>-6.6279866305889943</v>
      </c>
    </row>
    <row r="120" spans="1:5" ht="14" customHeight="1">
      <c r="A120" s="26">
        <f t="shared" si="4"/>
        <v>5.2999999999999892</v>
      </c>
      <c r="B120" s="26"/>
      <c r="C120" s="26">
        <f t="shared" si="5"/>
        <v>0.17105276878070308</v>
      </c>
      <c r="D120" s="26">
        <f t="shared" si="6"/>
        <v>0.13625635797718938</v>
      </c>
      <c r="E120" s="26">
        <f t="shared" si="7"/>
        <v>-6.6984959906390769</v>
      </c>
    </row>
    <row r="121" spans="1:5" ht="14" customHeight="1">
      <c r="A121" s="26">
        <f t="shared" si="4"/>
        <v>5.349999999999989</v>
      </c>
      <c r="B121" s="26"/>
      <c r="C121" s="26">
        <f t="shared" si="5"/>
        <v>0.16111934670296485</v>
      </c>
      <c r="D121" s="26">
        <f t="shared" si="6"/>
        <v>-0.19866844155476449</v>
      </c>
      <c r="E121" s="26">
        <f t="shared" si="7"/>
        <v>-6.1247257200244416</v>
      </c>
    </row>
    <row r="122" spans="1:5" ht="14" customHeight="1">
      <c r="A122" s="26">
        <f t="shared" si="4"/>
        <v>5.3999999999999888</v>
      </c>
      <c r="B122" s="26"/>
      <c r="C122" s="26">
        <f t="shared" si="5"/>
        <v>0.13587411032516553</v>
      </c>
      <c r="D122" s="26">
        <f t="shared" si="6"/>
        <v>-0.50490472755598659</v>
      </c>
      <c r="E122" s="26">
        <f t="shared" si="7"/>
        <v>-4.9774837834703831</v>
      </c>
    </row>
    <row r="123" spans="1:5" ht="14" customHeight="1">
      <c r="A123" s="26">
        <f t="shared" si="4"/>
        <v>5.4499999999999886</v>
      </c>
      <c r="B123" s="26"/>
      <c r="C123" s="26">
        <f t="shared" si="5"/>
        <v>9.8185164488690246E-2</v>
      </c>
      <c r="D123" s="26">
        <f t="shared" si="6"/>
        <v>-0.7537789167295057</v>
      </c>
      <c r="E123" s="26">
        <f t="shared" si="7"/>
        <v>-3.3785851542046283</v>
      </c>
    </row>
    <row r="124" spans="1:5" ht="14" customHeight="1">
      <c r="A124" s="26">
        <f t="shared" si="4"/>
        <v>5.4999999999999885</v>
      </c>
      <c r="B124" s="26"/>
      <c r="C124" s="26">
        <f t="shared" si="5"/>
        <v>5.2049755766703384E-2</v>
      </c>
      <c r="D124" s="26">
        <f t="shared" si="6"/>
        <v>-0.92270817443973718</v>
      </c>
      <c r="E124" s="26">
        <f t="shared" si="7"/>
        <v>-1.4923104933785223</v>
      </c>
    </row>
    <row r="125" spans="1:5" ht="14" customHeight="1">
      <c r="A125" s="26">
        <f t="shared" si="4"/>
        <v>5.5499999999999883</v>
      </c>
      <c r="B125" s="26"/>
      <c r="C125" s="26">
        <f t="shared" si="5"/>
        <v>2.1835708112702204E-3</v>
      </c>
      <c r="D125" s="26">
        <f t="shared" si="6"/>
        <v>-0.99732369910866325</v>
      </c>
      <c r="E125" s="26">
        <f t="shared" si="7"/>
        <v>0.48908191800789091</v>
      </c>
    </row>
    <row r="126" spans="1:5" ht="14" customHeight="1">
      <c r="A126" s="26">
        <f t="shared" si="4"/>
        <v>5.5999999999999881</v>
      </c>
      <c r="B126" s="26"/>
      <c r="C126" s="26">
        <f t="shared" si="5"/>
        <v>-4.6459909349143215E-2</v>
      </c>
      <c r="D126" s="26">
        <f t="shared" si="6"/>
        <v>-0.97286960320826865</v>
      </c>
      <c r="E126" s="26">
        <f t="shared" si="7"/>
        <v>2.3661665889708852</v>
      </c>
    </row>
    <row r="127" spans="1:5" ht="14" customHeight="1">
      <c r="A127" s="26">
        <f t="shared" si="4"/>
        <v>5.6499999999999879</v>
      </c>
      <c r="B127" s="26"/>
      <c r="C127" s="26">
        <f t="shared" si="5"/>
        <v>-8.9187973037129442E-2</v>
      </c>
      <c r="D127" s="26">
        <f t="shared" si="6"/>
        <v>-0.85456127375972435</v>
      </c>
      <c r="E127" s="26">
        <f t="shared" si="7"/>
        <v>3.9558789380285448</v>
      </c>
    </row>
    <row r="128" spans="1:5" ht="14" customHeight="1">
      <c r="A128" s="26">
        <f t="shared" si="4"/>
        <v>5.6999999999999877</v>
      </c>
      <c r="B128" s="26"/>
      <c r="C128" s="26">
        <f t="shared" si="5"/>
        <v>-0.1220263393800443</v>
      </c>
      <c r="D128" s="26">
        <f t="shared" si="6"/>
        <v>-0.65676732685829708</v>
      </c>
      <c r="E128" s="26">
        <f t="shared" si="7"/>
        <v>5.1119949156861164</v>
      </c>
    </row>
    <row r="129" spans="1:5" ht="14" customHeight="1">
      <c r="A129" s="26">
        <f t="shared" si="4"/>
        <v>5.7499999999999876</v>
      </c>
      <c r="B129" s="26"/>
      <c r="C129" s="26">
        <f t="shared" si="5"/>
        <v>-0.14208471843374387</v>
      </c>
      <c r="D129" s="26">
        <f t="shared" si="6"/>
        <v>-0.40116758107399125</v>
      </c>
      <c r="E129" s="26">
        <f t="shared" si="7"/>
        <v>5.7381777976971504</v>
      </c>
    </row>
    <row r="130" spans="1:5" ht="14" customHeight="1">
      <c r="A130" s="26">
        <f t="shared" si="4"/>
        <v>5.7999999999999874</v>
      </c>
      <c r="B130" s="26"/>
      <c r="C130" s="26">
        <f t="shared" si="5"/>
        <v>-0.14779765299320055</v>
      </c>
      <c r="D130" s="26">
        <f t="shared" si="6"/>
        <v>-0.11425869118913373</v>
      </c>
      <c r="E130" s="26">
        <f t="shared" si="7"/>
        <v>5.7929026056598918</v>
      </c>
    </row>
    <row r="131" spans="1:5" ht="14" customHeight="1">
      <c r="A131" s="26">
        <f t="shared" si="4"/>
        <v>5.8499999999999872</v>
      </c>
      <c r="B131" s="26"/>
      <c r="C131" s="26">
        <f t="shared" si="5"/>
        <v>-0.13902833103850751</v>
      </c>
      <c r="D131" s="26">
        <f t="shared" si="6"/>
        <v>0.17538643909386087</v>
      </c>
      <c r="E131" s="26">
        <f t="shared" si="7"/>
        <v>5.2886508681192632</v>
      </c>
    </row>
    <row r="132" spans="1:5">
      <c r="A132" s="26">
        <v>5.9</v>
      </c>
      <c r="B132" s="26"/>
      <c r="C132" s="26">
        <f t="shared" si="5"/>
        <v>-0.1170373819135163</v>
      </c>
      <c r="D132" s="26">
        <f t="shared" si="6"/>
        <v>0.43981898249982404</v>
      </c>
      <c r="E132" s="26">
        <f t="shared" si="7"/>
        <v>4.2882186328317982</v>
      </c>
    </row>
    <row r="133" spans="1:5">
      <c r="A133" s="26">
        <v>5.95</v>
      </c>
      <c r="B133" s="26"/>
      <c r="C133" s="26">
        <f t="shared" si="5"/>
        <v>-8.4325886206445599E-2</v>
      </c>
      <c r="D133" s="26">
        <f t="shared" si="6"/>
        <v>0.65422991414141396</v>
      </c>
      <c r="E133" s="26">
        <f t="shared" si="7"/>
        <v>2.899121425139358</v>
      </c>
    </row>
    <row r="134" spans="1:5">
      <c r="A134" s="26">
        <v>6</v>
      </c>
      <c r="B134" s="26"/>
      <c r="C134" s="26">
        <f t="shared" si="5"/>
        <v>-4.4366586936526509E-2</v>
      </c>
      <c r="D134" s="26">
        <f t="shared" si="6"/>
        <v>0.79918598539838182</v>
      </c>
      <c r="E134" s="26">
        <f t="shared" si="7"/>
        <v>1.2649422791878777</v>
      </c>
    </row>
  </sheetData>
  <printOptions gridLines="1" gridLinesSet="0"/>
  <pageMargins left="0.75" right="0.75" top="1" bottom="1" header="0.5" footer="0.5"/>
  <pageSetup orientation="portrait" horizontalDpi="4294967292" verticalDpi="4294967292"/>
  <headerFooter>
    <oddHeader>&amp;A</oddHeader>
    <oddFooter>Page &amp;P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 15.7.3</vt:lpstr>
      <vt:lpstr>Act 15.7.4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Christopher A. Cline, Ph.D.</dc:creator>
  <cp:keywords/>
  <dc:description/>
  <cp:lastModifiedBy>Christopher A. Cline</cp:lastModifiedBy>
  <dcterms:created xsi:type="dcterms:W3CDTF">2010-10-03T21:17:03Z</dcterms:created>
  <dcterms:modified xsi:type="dcterms:W3CDTF">2015-04-27T18:04:35Z</dcterms:modified>
</cp:coreProperties>
</file>